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25" windowHeight="6525" activeTab="0"/>
  </bookViews>
  <sheets>
    <sheet name="1-31.12.1941" sheetId="1" r:id="rId1"/>
    <sheet name="1-30.11.1941" sheetId="2" r:id="rId2"/>
    <sheet name="1-31.10.1941" sheetId="3" r:id="rId3"/>
    <sheet name="1-30.09.1941" sheetId="4" r:id="rId4"/>
  </sheets>
  <definedNames/>
  <calcPr fullCalcOnLoad="1"/>
</workbook>
</file>

<file path=xl/sharedStrings.xml><?xml version="1.0" encoding="utf-8"?>
<sst xmlns="http://schemas.openxmlformats.org/spreadsheetml/2006/main" count="466" uniqueCount="117">
  <si>
    <t>ДОНЕСЕНИЕ</t>
  </si>
  <si>
    <t>п/п</t>
  </si>
  <si>
    <t xml:space="preserve"> Наименование частей и соединений </t>
  </si>
  <si>
    <t>Подчиненность</t>
  </si>
  <si>
    <t>Убито и умерло на этапах сан.эвакуации</t>
  </si>
  <si>
    <t>Пропало без вести</t>
  </si>
  <si>
    <t>Попало в плен</t>
  </si>
  <si>
    <t>Небоевые потери</t>
  </si>
  <si>
    <t>Ранено, контужено, обожжено и прочие с эвакуацией в госпиталь</t>
  </si>
  <si>
    <t>Заболело с эвакуацией в госпиталь</t>
  </si>
  <si>
    <t>Обморожено с эвакуацией в госпиталь</t>
  </si>
  <si>
    <t>Итого потерь</t>
  </si>
  <si>
    <t>ВСЕГО</t>
  </si>
  <si>
    <t>начал. состава</t>
  </si>
  <si>
    <t>мл.нач. состава</t>
  </si>
  <si>
    <t>рядов. состава</t>
  </si>
  <si>
    <t>14 А</t>
  </si>
  <si>
    <t>14 сд</t>
  </si>
  <si>
    <t>104 сд</t>
  </si>
  <si>
    <t>122 сд</t>
  </si>
  <si>
    <t>27 сд</t>
  </si>
  <si>
    <t>54 сд</t>
  </si>
  <si>
    <t>о потерях личного состава частей и соединений Карельского фронта с 01 октября по 31 октября 1941 г. (уточненное)</t>
  </si>
  <si>
    <t>о потерях личного состава частей и соединений Карельского фронта с 01 декабря по 31 декабря 1941 г. (уточненное)</t>
  </si>
  <si>
    <t>о потерях личного состава частей и соединений Карельского фронта с 01 ноября по 30 ноября 1941 г. (уточненное)</t>
  </si>
  <si>
    <t>Кемская опергруппа</t>
  </si>
  <si>
    <t>367 сд (с 10 по 20.12)</t>
  </si>
  <si>
    <t>186 сд (с 10 по 31.12)</t>
  </si>
  <si>
    <t>289 СД</t>
  </si>
  <si>
    <t>Всего по фронту</t>
  </si>
  <si>
    <t>263 сд (с 25 по 30.11)</t>
  </si>
  <si>
    <t>Петрозаводская бригада района ПВО</t>
  </si>
  <si>
    <t>о потерях личного состава частей и соединений Карельского фронта с 01 сентября по 30 сентября 1941 г. (уточненное)</t>
  </si>
  <si>
    <t>42 ск</t>
  </si>
  <si>
    <t>52 сд</t>
  </si>
  <si>
    <t>23 УР</t>
  </si>
  <si>
    <t>Погранвойска НКВД</t>
  </si>
  <si>
    <t>Армейские части</t>
  </si>
  <si>
    <t>ВВС</t>
  </si>
  <si>
    <t>Части войск тыла</t>
  </si>
  <si>
    <t>186 сд</t>
  </si>
  <si>
    <t>71 сд</t>
  </si>
  <si>
    <t>313 сд</t>
  </si>
  <si>
    <t>37 сд</t>
  </si>
  <si>
    <t>2 лсбр</t>
  </si>
  <si>
    <t>88 сд</t>
  </si>
  <si>
    <t>186 сд (с 1 по 10.12)</t>
  </si>
  <si>
    <t>4 отб</t>
  </si>
  <si>
    <t>132 осп</t>
  </si>
  <si>
    <t>16 обмыв.дезинф.рота</t>
  </si>
  <si>
    <t>413 отср</t>
  </si>
  <si>
    <t>Полевой арм.техн.склад</t>
  </si>
  <si>
    <t>289 сд</t>
  </si>
  <si>
    <t>17 оминб</t>
  </si>
  <si>
    <t>444 авторота</t>
  </si>
  <si>
    <t>Охрана войск тыла НКВД</t>
  </si>
  <si>
    <t>351 отэр</t>
  </si>
  <si>
    <t>132 сп</t>
  </si>
  <si>
    <t>20 сп</t>
  </si>
  <si>
    <t>525 отср</t>
  </si>
  <si>
    <t>1 лсбр</t>
  </si>
  <si>
    <t>58 одсб</t>
  </si>
  <si>
    <t>588 озад</t>
  </si>
  <si>
    <t>КОГ</t>
  </si>
  <si>
    <t>Кемская ОГ</t>
  </si>
  <si>
    <t>Медвежегорская ОГ</t>
  </si>
  <si>
    <t>МедОГ</t>
  </si>
  <si>
    <t>фронт</t>
  </si>
  <si>
    <t>ЧФП</t>
  </si>
  <si>
    <t>Примечания:</t>
  </si>
  <si>
    <t>В поле желтого цвета указаны данные из суммарной ведомости фронта за календарный месяц.</t>
  </si>
  <si>
    <t>В поле коричневого цвета указаны данные из ведомостей крупных подразделений фронта за календарный месяц.</t>
  </si>
  <si>
    <t>В поле зеленого цвета указаны суммарные данные из коричневых полей по крупным подразделениям фронта за календарный месяц.</t>
  </si>
  <si>
    <t>Части непосредственного подчинения штабу фронта</t>
  </si>
  <si>
    <t>Всего по Кемской ОГ</t>
  </si>
  <si>
    <t>Арм.части</t>
  </si>
  <si>
    <t>Всего по 14 армии</t>
  </si>
  <si>
    <t xml:space="preserve">Всего по Медвежегорской ОГ </t>
  </si>
  <si>
    <t>По частям репосредственного подчинения штабу фронта и Петрозаводской бригады района ПВО в общую сумму потерь вошли данные суммарной ведомости фронта в связи с непоступлением сведений отд.частей</t>
  </si>
  <si>
    <t>Мурманская ОГ</t>
  </si>
  <si>
    <t>Кандалакшская ОГ</t>
  </si>
  <si>
    <t>Части ОВТ</t>
  </si>
  <si>
    <t>Части ВВС</t>
  </si>
  <si>
    <t>Мурманский район ПВО</t>
  </si>
  <si>
    <t>10 гв.сд</t>
  </si>
  <si>
    <t>По 263 сд и частей непосредственного подчинения штабу фронта  в общую сумму потерь вошли данные суммарной ведомости фронта в связи с непоступлением сведений отд.частей</t>
  </si>
  <si>
    <t>35 отд.раб.рота</t>
  </si>
  <si>
    <t>2 легкая сбр</t>
  </si>
  <si>
    <t>2 раб.рота 3 ОБО</t>
  </si>
  <si>
    <t xml:space="preserve">Всего по Кемской ОГ </t>
  </si>
  <si>
    <t>73 погранотряд</t>
  </si>
  <si>
    <t>ЭГ №1439</t>
  </si>
  <si>
    <t xml:space="preserve">Всего по фронту </t>
  </si>
  <si>
    <t>Всего по Медвежегорской ОГ</t>
  </si>
  <si>
    <t>Мурман.бригада ПВО</t>
  </si>
  <si>
    <t>41 овждб</t>
  </si>
  <si>
    <t>12 обрмп</t>
  </si>
  <si>
    <t>1 сад</t>
  </si>
  <si>
    <t>5 осбр</t>
  </si>
  <si>
    <t>1 рота 261 оиб</t>
  </si>
  <si>
    <t>Части, приданные 88 сд</t>
  </si>
  <si>
    <t>512 отд.стрелк.б-н</t>
  </si>
  <si>
    <t>1 зенб 298 озад</t>
  </si>
  <si>
    <t>261 оиб</t>
  </si>
  <si>
    <t>58 отд.дор.-стр.б-н</t>
  </si>
  <si>
    <t>845 окшр</t>
  </si>
  <si>
    <t>513 отд.стрелк.б-н</t>
  </si>
  <si>
    <t>Окружная школа погранвойск НКВД</t>
  </si>
  <si>
    <t>531 окшр</t>
  </si>
  <si>
    <t>2 орс</t>
  </si>
  <si>
    <t>Части непосредствен- ного подчинения Штабу фронта</t>
  </si>
  <si>
    <t>Мурм.бриг.р-н ПВО</t>
  </si>
  <si>
    <t>263 сд (с 10 по 20.12)</t>
  </si>
  <si>
    <t>1 отд.б-н обсл.станции снабжения</t>
  </si>
  <si>
    <t>отд.атб б/н</t>
  </si>
  <si>
    <t>Части непосредствен- ного подчинения штабу фронта</t>
  </si>
  <si>
    <t>По 263 сд, 367 сд, 186 сд, 289 сд и частей непосредственного подчинения штабу фронта  в общую сумму потерь вошли данные суммарной ведомости фронта в связи с непоступлением сведений отд.частей в указанные периоды. 14 сд с конца декабря 1941 г. входила в состав Кемской ОГ.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</si>
</sst>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1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1" fillId="2" borderId="10" xfId="18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1" fillId="3" borderId="10" xfId="18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5" fontId="1" fillId="4" borderId="10" xfId="18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164" fontId="1" fillId="4" borderId="10" xfId="18" applyNumberFormat="1" applyFont="1" applyFill="1" applyBorder="1" applyAlignment="1">
      <alignment horizontal="center" vertical="center" wrapText="1"/>
    </xf>
    <xf numFmtId="43" fontId="1" fillId="4" borderId="10" xfId="18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9"/>
  <sheetViews>
    <sheetView tabSelected="1" zoomScale="75" zoomScaleNormal="75" workbookViewId="0" topLeftCell="B39">
      <selection activeCell="B59" sqref="B59"/>
    </sheetView>
  </sheetViews>
  <sheetFormatPr defaultColWidth="9.00390625" defaultRowHeight="12.75"/>
  <cols>
    <col min="1" max="1" width="1.25" style="3" customWidth="1"/>
    <col min="2" max="2" width="20.25390625" style="3" customWidth="1"/>
    <col min="3" max="3" width="7.00390625" style="51" customWidth="1"/>
    <col min="4" max="4" width="4.25390625" style="3" customWidth="1"/>
    <col min="5" max="5" width="4.625" style="3" customWidth="1"/>
    <col min="6" max="6" width="5.375" style="3" customWidth="1"/>
    <col min="7" max="8" width="4.25390625" style="3" customWidth="1"/>
    <col min="9" max="9" width="5.375" style="3" customWidth="1"/>
    <col min="10" max="10" width="3.25390625" style="3" customWidth="1"/>
    <col min="11" max="11" width="3.625" style="3" customWidth="1"/>
    <col min="12" max="12" width="3.875" style="3" customWidth="1"/>
    <col min="13" max="13" width="4.125" style="3" customWidth="1"/>
    <col min="14" max="14" width="3.875" style="3" customWidth="1"/>
    <col min="15" max="15" width="4.25390625" style="3" customWidth="1"/>
    <col min="16" max="16" width="4.625" style="3" customWidth="1"/>
    <col min="17" max="17" width="5.00390625" style="3" customWidth="1"/>
    <col min="18" max="18" width="5.375" style="3" customWidth="1"/>
    <col min="19" max="19" width="3.75390625" style="3" customWidth="1"/>
    <col min="20" max="20" width="4.375" style="3" customWidth="1"/>
    <col min="21" max="21" width="5.625" style="3" customWidth="1"/>
    <col min="22" max="22" width="3.625" style="3" customWidth="1"/>
    <col min="23" max="23" width="3.75390625" style="3" customWidth="1"/>
    <col min="24" max="24" width="4.25390625" style="3" customWidth="1"/>
    <col min="25" max="25" width="4.625" style="51" customWidth="1"/>
    <col min="26" max="26" width="5.375" style="51" customWidth="1"/>
    <col min="27" max="27" width="7.125" style="51" customWidth="1"/>
    <col min="28" max="28" width="6.875" style="51" customWidth="1"/>
    <col min="29" max="16384" width="9.125" style="3" customWidth="1"/>
  </cols>
  <sheetData>
    <row r="1" spans="1:28" ht="18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12.75" customHeight="1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13.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</row>
    <row r="5" spans="1:28" ht="74.25" customHeight="1" thickBot="1">
      <c r="A5" s="57" t="s">
        <v>1</v>
      </c>
      <c r="B5" s="58" t="s">
        <v>2</v>
      </c>
      <c r="C5" s="59" t="s">
        <v>3</v>
      </c>
      <c r="D5" s="115" t="s">
        <v>4</v>
      </c>
      <c r="E5" s="115"/>
      <c r="F5" s="116"/>
      <c r="G5" s="114" t="s">
        <v>5</v>
      </c>
      <c r="H5" s="115"/>
      <c r="I5" s="116"/>
      <c r="J5" s="114" t="s">
        <v>6</v>
      </c>
      <c r="K5" s="115"/>
      <c r="L5" s="116"/>
      <c r="M5" s="114" t="s">
        <v>7</v>
      </c>
      <c r="N5" s="115"/>
      <c r="O5" s="116"/>
      <c r="P5" s="114" t="s">
        <v>8</v>
      </c>
      <c r="Q5" s="115"/>
      <c r="R5" s="116"/>
      <c r="S5" s="114" t="s">
        <v>9</v>
      </c>
      <c r="T5" s="115"/>
      <c r="U5" s="116"/>
      <c r="V5" s="114" t="s">
        <v>10</v>
      </c>
      <c r="W5" s="115"/>
      <c r="X5" s="116"/>
      <c r="Y5" s="114" t="s">
        <v>11</v>
      </c>
      <c r="Z5" s="115"/>
      <c r="AA5" s="116"/>
      <c r="AB5" s="130" t="s">
        <v>12</v>
      </c>
    </row>
    <row r="6" spans="1:28" ht="38.25" customHeight="1" thickBot="1">
      <c r="A6" s="57"/>
      <c r="B6" s="58"/>
      <c r="C6" s="59"/>
      <c r="D6" s="61" t="s">
        <v>13</v>
      </c>
      <c r="E6" s="62" t="s">
        <v>14</v>
      </c>
      <c r="F6" s="64" t="s">
        <v>15</v>
      </c>
      <c r="G6" s="63" t="s">
        <v>13</v>
      </c>
      <c r="H6" s="62" t="s">
        <v>14</v>
      </c>
      <c r="I6" s="64" t="s">
        <v>15</v>
      </c>
      <c r="J6" s="61" t="s">
        <v>13</v>
      </c>
      <c r="K6" s="62" t="s">
        <v>14</v>
      </c>
      <c r="L6" s="64" t="s">
        <v>15</v>
      </c>
      <c r="M6" s="61" t="s">
        <v>13</v>
      </c>
      <c r="N6" s="62" t="s">
        <v>14</v>
      </c>
      <c r="O6" s="64" t="s">
        <v>15</v>
      </c>
      <c r="P6" s="61" t="s">
        <v>13</v>
      </c>
      <c r="Q6" s="62" t="s">
        <v>14</v>
      </c>
      <c r="R6" s="64" t="s">
        <v>15</v>
      </c>
      <c r="S6" s="61" t="s">
        <v>13</v>
      </c>
      <c r="T6" s="62" t="s">
        <v>14</v>
      </c>
      <c r="U6" s="64" t="s">
        <v>15</v>
      </c>
      <c r="V6" s="61" t="s">
        <v>13</v>
      </c>
      <c r="W6" s="62" t="s">
        <v>14</v>
      </c>
      <c r="X6" s="64" t="s">
        <v>15</v>
      </c>
      <c r="Y6" s="61" t="s">
        <v>13</v>
      </c>
      <c r="Z6" s="62" t="s">
        <v>14</v>
      </c>
      <c r="AA6" s="64" t="s">
        <v>15</v>
      </c>
      <c r="AB6" s="131"/>
    </row>
    <row r="7" spans="1:28" ht="13.5" thickBot="1">
      <c r="A7" s="4">
        <v>1</v>
      </c>
      <c r="B7" s="5">
        <v>2</v>
      </c>
      <c r="C7" s="6"/>
      <c r="D7" s="7">
        <v>3</v>
      </c>
      <c r="E7" s="8">
        <v>4</v>
      </c>
      <c r="F7" s="9">
        <v>5</v>
      </c>
      <c r="G7" s="7">
        <v>6</v>
      </c>
      <c r="H7" s="8">
        <v>7</v>
      </c>
      <c r="I7" s="9">
        <v>8</v>
      </c>
      <c r="J7" s="7">
        <v>9</v>
      </c>
      <c r="K7" s="8">
        <v>10</v>
      </c>
      <c r="L7" s="9">
        <v>11</v>
      </c>
      <c r="M7" s="7">
        <v>12</v>
      </c>
      <c r="N7" s="8">
        <v>13</v>
      </c>
      <c r="O7" s="9">
        <v>14</v>
      </c>
      <c r="P7" s="7">
        <v>15</v>
      </c>
      <c r="Q7" s="8">
        <v>16</v>
      </c>
      <c r="R7" s="9">
        <v>17</v>
      </c>
      <c r="S7" s="7">
        <v>18</v>
      </c>
      <c r="T7" s="8">
        <v>19</v>
      </c>
      <c r="U7" s="9">
        <v>20</v>
      </c>
      <c r="V7" s="7">
        <v>21</v>
      </c>
      <c r="W7" s="8">
        <v>22</v>
      </c>
      <c r="X7" s="9">
        <v>23</v>
      </c>
      <c r="Y7" s="54">
        <v>24</v>
      </c>
      <c r="Z7" s="55">
        <v>25</v>
      </c>
      <c r="AA7" s="60">
        <v>26</v>
      </c>
      <c r="AB7" s="16">
        <v>27</v>
      </c>
    </row>
    <row r="8" spans="1:28" ht="15.75">
      <c r="A8" s="17"/>
      <c r="B8" s="18" t="s">
        <v>16</v>
      </c>
      <c r="C8" s="19" t="s">
        <v>16</v>
      </c>
      <c r="D8" s="20">
        <v>31</v>
      </c>
      <c r="E8" s="21">
        <v>121</v>
      </c>
      <c r="F8" s="22">
        <v>548</v>
      </c>
      <c r="G8" s="20">
        <v>2</v>
      </c>
      <c r="H8" s="21">
        <v>5</v>
      </c>
      <c r="I8" s="22">
        <v>17</v>
      </c>
      <c r="J8" s="20"/>
      <c r="K8" s="21"/>
      <c r="L8" s="22">
        <v>1</v>
      </c>
      <c r="M8" s="20">
        <v>3</v>
      </c>
      <c r="N8" s="21">
        <v>6</v>
      </c>
      <c r="O8" s="22">
        <v>52</v>
      </c>
      <c r="P8" s="20">
        <v>72</v>
      </c>
      <c r="Q8" s="21">
        <v>225</v>
      </c>
      <c r="R8" s="22">
        <v>1270</v>
      </c>
      <c r="S8" s="20">
        <v>42</v>
      </c>
      <c r="T8" s="21">
        <v>73</v>
      </c>
      <c r="U8" s="22">
        <v>773</v>
      </c>
      <c r="V8" s="20">
        <v>6</v>
      </c>
      <c r="W8" s="21">
        <v>18</v>
      </c>
      <c r="X8" s="22">
        <v>180</v>
      </c>
      <c r="Y8" s="23">
        <f>D8+G8+J8+M8+P8+S8+V8</f>
        <v>156</v>
      </c>
      <c r="Z8" s="24">
        <f>E8+H8+K8+N8+Q8+T8+W8</f>
        <v>448</v>
      </c>
      <c r="AA8" s="25">
        <f>F8+I8+L8+O8+R8+U8+X8</f>
        <v>2841</v>
      </c>
      <c r="AB8" s="26">
        <f>Y8+Z8+AA8</f>
        <v>3445</v>
      </c>
    </row>
    <row r="9" spans="1:28" s="75" customFormat="1" ht="12.75">
      <c r="A9" s="100"/>
      <c r="B9" s="101" t="s">
        <v>75</v>
      </c>
      <c r="C9" s="67" t="s">
        <v>16</v>
      </c>
      <c r="D9" s="68"/>
      <c r="E9" s="69">
        <v>1</v>
      </c>
      <c r="F9" s="70">
        <v>3</v>
      </c>
      <c r="G9" s="68"/>
      <c r="H9" s="69"/>
      <c r="I9" s="70"/>
      <c r="J9" s="68"/>
      <c r="K9" s="69"/>
      <c r="L9" s="70"/>
      <c r="M9" s="68"/>
      <c r="N9" s="69">
        <v>1</v>
      </c>
      <c r="O9" s="70">
        <v>11</v>
      </c>
      <c r="P9" s="68"/>
      <c r="Q9" s="69">
        <v>1</v>
      </c>
      <c r="R9" s="70">
        <v>9</v>
      </c>
      <c r="S9" s="68">
        <v>8</v>
      </c>
      <c r="T9" s="69">
        <v>10</v>
      </c>
      <c r="U9" s="70">
        <v>104</v>
      </c>
      <c r="V9" s="68"/>
      <c r="W9" s="69"/>
      <c r="X9" s="70">
        <v>3</v>
      </c>
      <c r="Y9" s="71">
        <f aca="true" t="shared" si="0" ref="Y9:Y20">D9+G9+J9+M9+P9+S9+V9</f>
        <v>8</v>
      </c>
      <c r="Z9" s="72">
        <f aca="true" t="shared" si="1" ref="Z9:Z20">E9+H9+K9+N9+Q9+T9+W9</f>
        <v>13</v>
      </c>
      <c r="AA9" s="73">
        <f aca="true" t="shared" si="2" ref="AA9:AA20">F9+I9+L9+O9+R9+U9+X9</f>
        <v>130</v>
      </c>
      <c r="AB9" s="74">
        <f aca="true" t="shared" si="3" ref="AB9:AB20">Y9+Z9+AA9</f>
        <v>151</v>
      </c>
    </row>
    <row r="10" spans="1:28" s="75" customFormat="1" ht="12.75">
      <c r="A10" s="100"/>
      <c r="B10" s="101" t="s">
        <v>84</v>
      </c>
      <c r="C10" s="67" t="s">
        <v>16</v>
      </c>
      <c r="D10" s="68">
        <v>11</v>
      </c>
      <c r="E10" s="69">
        <v>46</v>
      </c>
      <c r="F10" s="70">
        <v>304</v>
      </c>
      <c r="G10" s="68"/>
      <c r="H10" s="69"/>
      <c r="I10" s="70"/>
      <c r="J10" s="68"/>
      <c r="K10" s="69"/>
      <c r="L10" s="70"/>
      <c r="M10" s="68"/>
      <c r="N10" s="69"/>
      <c r="O10" s="70">
        <v>7</v>
      </c>
      <c r="P10" s="68">
        <v>35</v>
      </c>
      <c r="Q10" s="69">
        <v>91</v>
      </c>
      <c r="R10" s="70">
        <v>648</v>
      </c>
      <c r="S10" s="68">
        <v>11</v>
      </c>
      <c r="T10" s="69">
        <v>20</v>
      </c>
      <c r="U10" s="70">
        <v>265</v>
      </c>
      <c r="V10" s="68"/>
      <c r="W10" s="69">
        <v>3</v>
      </c>
      <c r="X10" s="70">
        <v>51</v>
      </c>
      <c r="Y10" s="71">
        <f t="shared" si="0"/>
        <v>57</v>
      </c>
      <c r="Z10" s="72">
        <f t="shared" si="1"/>
        <v>160</v>
      </c>
      <c r="AA10" s="73">
        <f t="shared" si="2"/>
        <v>1275</v>
      </c>
      <c r="AB10" s="74">
        <f t="shared" si="3"/>
        <v>1492</v>
      </c>
    </row>
    <row r="11" spans="1:28" s="75" customFormat="1" ht="12.75">
      <c r="A11" s="100"/>
      <c r="B11" s="101" t="s">
        <v>80</v>
      </c>
      <c r="C11" s="67" t="s">
        <v>16</v>
      </c>
      <c r="D11" s="68"/>
      <c r="E11" s="69">
        <v>2</v>
      </c>
      <c r="F11" s="70">
        <v>3</v>
      </c>
      <c r="G11" s="68"/>
      <c r="H11" s="69"/>
      <c r="I11" s="70"/>
      <c r="J11" s="68"/>
      <c r="K11" s="69"/>
      <c r="L11" s="70"/>
      <c r="M11" s="68"/>
      <c r="N11" s="69">
        <v>1</v>
      </c>
      <c r="O11" s="70"/>
      <c r="P11" s="68"/>
      <c r="Q11" s="69"/>
      <c r="R11" s="70">
        <v>3</v>
      </c>
      <c r="S11" s="68"/>
      <c r="T11" s="69"/>
      <c r="U11" s="70">
        <v>4</v>
      </c>
      <c r="V11" s="68"/>
      <c r="W11" s="69"/>
      <c r="X11" s="70"/>
      <c r="Y11" s="71">
        <f t="shared" si="0"/>
        <v>0</v>
      </c>
      <c r="Z11" s="72">
        <f t="shared" si="1"/>
        <v>3</v>
      </c>
      <c r="AA11" s="73">
        <f t="shared" si="2"/>
        <v>10</v>
      </c>
      <c r="AB11" s="74">
        <f t="shared" si="3"/>
        <v>13</v>
      </c>
    </row>
    <row r="12" spans="1:28" s="75" customFormat="1" ht="12.75">
      <c r="A12" s="100"/>
      <c r="B12" s="101" t="s">
        <v>18</v>
      </c>
      <c r="C12" s="67" t="s">
        <v>16</v>
      </c>
      <c r="D12" s="68">
        <v>4</v>
      </c>
      <c r="E12" s="69">
        <v>4</v>
      </c>
      <c r="F12" s="70">
        <v>37</v>
      </c>
      <c r="G12" s="68"/>
      <c r="H12" s="69">
        <v>1</v>
      </c>
      <c r="I12" s="70">
        <v>7</v>
      </c>
      <c r="J12" s="68"/>
      <c r="K12" s="69"/>
      <c r="L12" s="70"/>
      <c r="M12" s="68"/>
      <c r="N12" s="69"/>
      <c r="O12" s="70">
        <v>9</v>
      </c>
      <c r="P12" s="68">
        <v>3</v>
      </c>
      <c r="Q12" s="69">
        <v>7</v>
      </c>
      <c r="R12" s="70">
        <v>60</v>
      </c>
      <c r="S12" s="68">
        <v>8</v>
      </c>
      <c r="T12" s="69">
        <v>10</v>
      </c>
      <c r="U12" s="70">
        <v>175</v>
      </c>
      <c r="V12" s="68">
        <v>1</v>
      </c>
      <c r="W12" s="69"/>
      <c r="X12" s="70">
        <v>5</v>
      </c>
      <c r="Y12" s="71">
        <f t="shared" si="0"/>
        <v>16</v>
      </c>
      <c r="Z12" s="72">
        <f t="shared" si="1"/>
        <v>22</v>
      </c>
      <c r="AA12" s="73">
        <f t="shared" si="2"/>
        <v>293</v>
      </c>
      <c r="AB12" s="74">
        <f t="shared" si="3"/>
        <v>331</v>
      </c>
    </row>
    <row r="13" spans="1:28" s="75" customFormat="1" ht="12.75">
      <c r="A13" s="100"/>
      <c r="B13" s="101" t="s">
        <v>19</v>
      </c>
      <c r="C13" s="67" t="s">
        <v>16</v>
      </c>
      <c r="D13" s="68">
        <v>4</v>
      </c>
      <c r="E13" s="69">
        <v>9</v>
      </c>
      <c r="F13" s="70">
        <v>31</v>
      </c>
      <c r="G13" s="68"/>
      <c r="H13" s="69">
        <v>1</v>
      </c>
      <c r="I13" s="70">
        <v>2</v>
      </c>
      <c r="J13" s="68"/>
      <c r="K13" s="69"/>
      <c r="L13" s="70">
        <v>1</v>
      </c>
      <c r="M13" s="68"/>
      <c r="N13" s="69">
        <v>2</v>
      </c>
      <c r="O13" s="70">
        <v>11</v>
      </c>
      <c r="P13" s="68">
        <v>2</v>
      </c>
      <c r="Q13" s="69">
        <v>13</v>
      </c>
      <c r="R13" s="70">
        <v>124</v>
      </c>
      <c r="S13" s="68">
        <v>7</v>
      </c>
      <c r="T13" s="69">
        <v>10</v>
      </c>
      <c r="U13" s="70">
        <v>99</v>
      </c>
      <c r="V13" s="68"/>
      <c r="W13" s="69">
        <v>1</v>
      </c>
      <c r="X13" s="70">
        <v>8</v>
      </c>
      <c r="Y13" s="71">
        <f t="shared" si="0"/>
        <v>13</v>
      </c>
      <c r="Z13" s="72">
        <f t="shared" si="1"/>
        <v>36</v>
      </c>
      <c r="AA13" s="73">
        <f t="shared" si="2"/>
        <v>276</v>
      </c>
      <c r="AB13" s="74">
        <f t="shared" si="3"/>
        <v>325</v>
      </c>
    </row>
    <row r="14" spans="1:28" s="75" customFormat="1" ht="12.75">
      <c r="A14" s="100"/>
      <c r="B14" s="101" t="s">
        <v>35</v>
      </c>
      <c r="C14" s="67" t="s">
        <v>16</v>
      </c>
      <c r="D14" s="68">
        <v>5</v>
      </c>
      <c r="E14" s="69">
        <v>16</v>
      </c>
      <c r="F14" s="70">
        <v>53</v>
      </c>
      <c r="G14" s="68"/>
      <c r="H14" s="69">
        <v>3</v>
      </c>
      <c r="I14" s="70">
        <v>8</v>
      </c>
      <c r="J14" s="68"/>
      <c r="K14" s="69"/>
      <c r="L14" s="70"/>
      <c r="M14" s="68"/>
      <c r="N14" s="69"/>
      <c r="O14" s="70"/>
      <c r="P14" s="68">
        <v>15</v>
      </c>
      <c r="Q14" s="69">
        <v>51</v>
      </c>
      <c r="R14" s="70">
        <v>142</v>
      </c>
      <c r="S14" s="68">
        <v>1</v>
      </c>
      <c r="T14" s="69">
        <v>7</v>
      </c>
      <c r="U14" s="70">
        <v>28</v>
      </c>
      <c r="V14" s="68"/>
      <c r="W14" s="69"/>
      <c r="X14" s="70">
        <v>4</v>
      </c>
      <c r="Y14" s="71">
        <f t="shared" si="0"/>
        <v>21</v>
      </c>
      <c r="Z14" s="72">
        <f t="shared" si="1"/>
        <v>77</v>
      </c>
      <c r="AA14" s="73">
        <f t="shared" si="2"/>
        <v>235</v>
      </c>
      <c r="AB14" s="74">
        <f t="shared" si="3"/>
        <v>333</v>
      </c>
    </row>
    <row r="15" spans="1:28" s="75" customFormat="1" ht="12.75">
      <c r="A15" s="100"/>
      <c r="B15" s="101" t="s">
        <v>81</v>
      </c>
      <c r="C15" s="67" t="s">
        <v>16</v>
      </c>
      <c r="D15" s="68">
        <v>1</v>
      </c>
      <c r="E15" s="69">
        <v>1</v>
      </c>
      <c r="F15" s="70">
        <v>4</v>
      </c>
      <c r="G15" s="68"/>
      <c r="H15" s="69"/>
      <c r="I15" s="70"/>
      <c r="J15" s="68"/>
      <c r="K15" s="69"/>
      <c r="L15" s="70"/>
      <c r="M15" s="68"/>
      <c r="N15" s="69">
        <v>1</v>
      </c>
      <c r="O15" s="70">
        <v>2</v>
      </c>
      <c r="P15" s="68"/>
      <c r="Q15" s="69">
        <v>3</v>
      </c>
      <c r="R15" s="70">
        <v>9</v>
      </c>
      <c r="S15" s="68"/>
      <c r="T15" s="69"/>
      <c r="U15" s="70"/>
      <c r="V15" s="68">
        <v>1</v>
      </c>
      <c r="W15" s="69"/>
      <c r="X15" s="70">
        <v>2</v>
      </c>
      <c r="Y15" s="71">
        <f t="shared" si="0"/>
        <v>2</v>
      </c>
      <c r="Z15" s="72">
        <f t="shared" si="1"/>
        <v>5</v>
      </c>
      <c r="AA15" s="73">
        <f t="shared" si="2"/>
        <v>17</v>
      </c>
      <c r="AB15" s="74">
        <f t="shared" si="3"/>
        <v>24</v>
      </c>
    </row>
    <row r="16" spans="1:28" s="75" customFormat="1" ht="12.75">
      <c r="A16" s="100"/>
      <c r="B16" s="101" t="s">
        <v>82</v>
      </c>
      <c r="C16" s="67" t="s">
        <v>16</v>
      </c>
      <c r="D16" s="68">
        <v>1</v>
      </c>
      <c r="E16" s="69"/>
      <c r="F16" s="70"/>
      <c r="G16" s="68">
        <v>2</v>
      </c>
      <c r="H16" s="69"/>
      <c r="I16" s="70"/>
      <c r="J16" s="68"/>
      <c r="K16" s="69"/>
      <c r="L16" s="70"/>
      <c r="M16" s="68">
        <v>1</v>
      </c>
      <c r="N16" s="69"/>
      <c r="O16" s="70">
        <v>4</v>
      </c>
      <c r="P16" s="68"/>
      <c r="Q16" s="69"/>
      <c r="R16" s="70"/>
      <c r="S16" s="68"/>
      <c r="T16" s="69"/>
      <c r="U16" s="70">
        <v>4</v>
      </c>
      <c r="V16" s="68">
        <v>3</v>
      </c>
      <c r="W16" s="69">
        <v>14</v>
      </c>
      <c r="X16" s="70">
        <v>88</v>
      </c>
      <c r="Y16" s="71">
        <f t="shared" si="0"/>
        <v>7</v>
      </c>
      <c r="Z16" s="72">
        <f t="shared" si="1"/>
        <v>14</v>
      </c>
      <c r="AA16" s="73">
        <f t="shared" si="2"/>
        <v>96</v>
      </c>
      <c r="AB16" s="74">
        <f t="shared" si="3"/>
        <v>117</v>
      </c>
    </row>
    <row r="17" spans="1:28" s="75" customFormat="1" ht="12.75">
      <c r="A17" s="100"/>
      <c r="B17" s="101" t="s">
        <v>96</v>
      </c>
      <c r="C17" s="67" t="s">
        <v>16</v>
      </c>
      <c r="D17" s="68">
        <v>5</v>
      </c>
      <c r="E17" s="69">
        <v>42</v>
      </c>
      <c r="F17" s="70">
        <v>112</v>
      </c>
      <c r="G17" s="68"/>
      <c r="H17" s="69"/>
      <c r="I17" s="70"/>
      <c r="J17" s="68"/>
      <c r="K17" s="69"/>
      <c r="L17" s="70"/>
      <c r="M17" s="68"/>
      <c r="N17" s="69">
        <v>1</v>
      </c>
      <c r="O17" s="70">
        <v>7</v>
      </c>
      <c r="P17" s="68">
        <v>16</v>
      </c>
      <c r="Q17" s="69">
        <v>58</v>
      </c>
      <c r="R17" s="70">
        <v>274</v>
      </c>
      <c r="S17" s="68">
        <v>3</v>
      </c>
      <c r="T17" s="69">
        <v>3</v>
      </c>
      <c r="U17" s="70">
        <v>30</v>
      </c>
      <c r="V17" s="68">
        <v>1</v>
      </c>
      <c r="W17" s="69"/>
      <c r="X17" s="70">
        <v>19</v>
      </c>
      <c r="Y17" s="71">
        <f t="shared" si="0"/>
        <v>25</v>
      </c>
      <c r="Z17" s="72">
        <f t="shared" si="1"/>
        <v>104</v>
      </c>
      <c r="AA17" s="73">
        <f t="shared" si="2"/>
        <v>442</v>
      </c>
      <c r="AB17" s="74">
        <f t="shared" si="3"/>
        <v>571</v>
      </c>
    </row>
    <row r="18" spans="1:28" s="75" customFormat="1" ht="12.75">
      <c r="A18" s="100"/>
      <c r="B18" s="101" t="s">
        <v>17</v>
      </c>
      <c r="C18" s="67" t="s">
        <v>16</v>
      </c>
      <c r="D18" s="68"/>
      <c r="E18" s="69"/>
      <c r="F18" s="70">
        <v>1</v>
      </c>
      <c r="G18" s="68"/>
      <c r="H18" s="69"/>
      <c r="I18" s="70"/>
      <c r="J18" s="68"/>
      <c r="K18" s="69"/>
      <c r="L18" s="70"/>
      <c r="M18" s="68">
        <v>1</v>
      </c>
      <c r="N18" s="69"/>
      <c r="O18" s="70"/>
      <c r="P18" s="68">
        <v>1</v>
      </c>
      <c r="Q18" s="69"/>
      <c r="R18" s="70">
        <v>1</v>
      </c>
      <c r="S18" s="68">
        <v>4</v>
      </c>
      <c r="T18" s="69">
        <v>13</v>
      </c>
      <c r="U18" s="70">
        <v>44</v>
      </c>
      <c r="V18" s="68"/>
      <c r="W18" s="69"/>
      <c r="X18" s="70"/>
      <c r="Y18" s="71">
        <f t="shared" si="0"/>
        <v>6</v>
      </c>
      <c r="Z18" s="72">
        <f t="shared" si="1"/>
        <v>13</v>
      </c>
      <c r="AA18" s="73">
        <f t="shared" si="2"/>
        <v>46</v>
      </c>
      <c r="AB18" s="74">
        <f t="shared" si="3"/>
        <v>65</v>
      </c>
    </row>
    <row r="19" spans="1:28" s="75" customFormat="1" ht="12.75">
      <c r="A19" s="100"/>
      <c r="B19" s="101" t="s">
        <v>111</v>
      </c>
      <c r="C19" s="67" t="s">
        <v>16</v>
      </c>
      <c r="D19" s="68"/>
      <c r="E19" s="69"/>
      <c r="F19" s="70"/>
      <c r="G19" s="68"/>
      <c r="H19" s="69"/>
      <c r="I19" s="70"/>
      <c r="J19" s="68"/>
      <c r="K19" s="69"/>
      <c r="L19" s="70"/>
      <c r="M19" s="68">
        <v>1</v>
      </c>
      <c r="N19" s="69"/>
      <c r="O19" s="70">
        <v>1</v>
      </c>
      <c r="P19" s="68"/>
      <c r="Q19" s="69">
        <v>1</v>
      </c>
      <c r="R19" s="70"/>
      <c r="S19" s="68"/>
      <c r="T19" s="69"/>
      <c r="U19" s="70">
        <v>20</v>
      </c>
      <c r="V19" s="68"/>
      <c r="W19" s="69"/>
      <c r="X19" s="70"/>
      <c r="Y19" s="71">
        <f t="shared" si="0"/>
        <v>1</v>
      </c>
      <c r="Z19" s="72">
        <f t="shared" si="1"/>
        <v>1</v>
      </c>
      <c r="AA19" s="73">
        <f t="shared" si="2"/>
        <v>21</v>
      </c>
      <c r="AB19" s="74">
        <f t="shared" si="3"/>
        <v>23</v>
      </c>
    </row>
    <row r="20" spans="1:28" s="75" customFormat="1" ht="31.5">
      <c r="A20" s="56"/>
      <c r="B20" s="38" t="s">
        <v>76</v>
      </c>
      <c r="C20" s="29" t="s">
        <v>16</v>
      </c>
      <c r="D20" s="30">
        <f>SUM(D9:D19)</f>
        <v>31</v>
      </c>
      <c r="E20" s="30">
        <f aca="true" t="shared" si="4" ref="E20:X20">SUM(E9:E19)</f>
        <v>121</v>
      </c>
      <c r="F20" s="30">
        <f t="shared" si="4"/>
        <v>548</v>
      </c>
      <c r="G20" s="30">
        <f t="shared" si="4"/>
        <v>2</v>
      </c>
      <c r="H20" s="30">
        <f t="shared" si="4"/>
        <v>5</v>
      </c>
      <c r="I20" s="30">
        <f t="shared" si="4"/>
        <v>17</v>
      </c>
      <c r="J20" s="30">
        <f t="shared" si="4"/>
        <v>0</v>
      </c>
      <c r="K20" s="30">
        <f t="shared" si="4"/>
        <v>0</v>
      </c>
      <c r="L20" s="30">
        <f t="shared" si="4"/>
        <v>1</v>
      </c>
      <c r="M20" s="30">
        <f t="shared" si="4"/>
        <v>3</v>
      </c>
      <c r="N20" s="30">
        <f t="shared" si="4"/>
        <v>6</v>
      </c>
      <c r="O20" s="30">
        <f t="shared" si="4"/>
        <v>52</v>
      </c>
      <c r="P20" s="30">
        <f t="shared" si="4"/>
        <v>72</v>
      </c>
      <c r="Q20" s="30">
        <f t="shared" si="4"/>
        <v>225</v>
      </c>
      <c r="R20" s="30">
        <f t="shared" si="4"/>
        <v>1270</v>
      </c>
      <c r="S20" s="30">
        <f t="shared" si="4"/>
        <v>42</v>
      </c>
      <c r="T20" s="30">
        <f t="shared" si="4"/>
        <v>73</v>
      </c>
      <c r="U20" s="30">
        <f t="shared" si="4"/>
        <v>773</v>
      </c>
      <c r="V20" s="30">
        <f t="shared" si="4"/>
        <v>6</v>
      </c>
      <c r="W20" s="30">
        <f t="shared" si="4"/>
        <v>18</v>
      </c>
      <c r="X20" s="30">
        <f t="shared" si="4"/>
        <v>180</v>
      </c>
      <c r="Y20" s="31">
        <f t="shared" si="0"/>
        <v>156</v>
      </c>
      <c r="Z20" s="32">
        <f t="shared" si="1"/>
        <v>448</v>
      </c>
      <c r="AA20" s="33">
        <f t="shared" si="2"/>
        <v>2841</v>
      </c>
      <c r="AB20" s="34">
        <f t="shared" si="3"/>
        <v>3445</v>
      </c>
    </row>
    <row r="21" spans="1:28" ht="15.75">
      <c r="A21" s="35"/>
      <c r="B21" s="36" t="s">
        <v>64</v>
      </c>
      <c r="C21" s="19" t="s">
        <v>63</v>
      </c>
      <c r="D21" s="20">
        <v>14</v>
      </c>
      <c r="E21" s="21">
        <v>97</v>
      </c>
      <c r="F21" s="22">
        <v>491</v>
      </c>
      <c r="G21" s="20">
        <v>25</v>
      </c>
      <c r="H21" s="21">
        <v>105</v>
      </c>
      <c r="I21" s="22">
        <v>424</v>
      </c>
      <c r="J21" s="20"/>
      <c r="K21" s="21"/>
      <c r="L21" s="22">
        <v>2</v>
      </c>
      <c r="M21" s="20">
        <v>6</v>
      </c>
      <c r="N21" s="21">
        <v>6</v>
      </c>
      <c r="O21" s="22">
        <v>37</v>
      </c>
      <c r="P21" s="20">
        <v>29</v>
      </c>
      <c r="Q21" s="21">
        <v>123</v>
      </c>
      <c r="R21" s="22">
        <v>659</v>
      </c>
      <c r="S21" s="20">
        <v>18</v>
      </c>
      <c r="T21" s="21">
        <v>66</v>
      </c>
      <c r="U21" s="22">
        <v>472</v>
      </c>
      <c r="V21" s="20">
        <v>1</v>
      </c>
      <c r="W21" s="21"/>
      <c r="X21" s="22">
        <v>41</v>
      </c>
      <c r="Y21" s="23">
        <f aca="true" t="shared" si="5" ref="Y21:AA49">D21+G21+J21+M21+P21+S21+V21</f>
        <v>93</v>
      </c>
      <c r="Z21" s="24">
        <f t="shared" si="5"/>
        <v>397</v>
      </c>
      <c r="AA21" s="25">
        <f t="shared" si="5"/>
        <v>2126</v>
      </c>
      <c r="AB21" s="26">
        <f aca="true" t="shared" si="6" ref="AB21:AB49">Y21+Z21+AA21</f>
        <v>2616</v>
      </c>
    </row>
    <row r="22" spans="1:28" ht="12.75">
      <c r="A22" s="65"/>
      <c r="B22" s="66" t="s">
        <v>17</v>
      </c>
      <c r="C22" s="67" t="s">
        <v>63</v>
      </c>
      <c r="D22" s="68">
        <v>3</v>
      </c>
      <c r="E22" s="69">
        <v>2</v>
      </c>
      <c r="F22" s="70">
        <v>30</v>
      </c>
      <c r="G22" s="68"/>
      <c r="H22" s="69"/>
      <c r="I22" s="70">
        <v>2</v>
      </c>
      <c r="J22" s="68"/>
      <c r="K22" s="69"/>
      <c r="L22" s="70"/>
      <c r="M22" s="68">
        <v>4</v>
      </c>
      <c r="N22" s="69">
        <v>4</v>
      </c>
      <c r="O22" s="70">
        <v>23</v>
      </c>
      <c r="P22" s="68">
        <v>3</v>
      </c>
      <c r="Q22" s="69">
        <v>2</v>
      </c>
      <c r="R22" s="70">
        <v>15</v>
      </c>
      <c r="S22" s="68">
        <v>9</v>
      </c>
      <c r="T22" s="69">
        <v>24</v>
      </c>
      <c r="U22" s="70">
        <v>149</v>
      </c>
      <c r="V22" s="68">
        <v>1</v>
      </c>
      <c r="W22" s="69"/>
      <c r="X22" s="70">
        <v>21</v>
      </c>
      <c r="Y22" s="71">
        <f t="shared" si="5"/>
        <v>20</v>
      </c>
      <c r="Z22" s="72">
        <f t="shared" si="5"/>
        <v>32</v>
      </c>
      <c r="AA22" s="73">
        <f t="shared" si="5"/>
        <v>240</v>
      </c>
      <c r="AB22" s="74">
        <f t="shared" si="6"/>
        <v>292</v>
      </c>
    </row>
    <row r="23" spans="1:28" ht="12.75">
      <c r="A23" s="65"/>
      <c r="B23" s="66" t="s">
        <v>20</v>
      </c>
      <c r="C23" s="67" t="s">
        <v>63</v>
      </c>
      <c r="D23" s="68">
        <v>1</v>
      </c>
      <c r="E23" s="69">
        <v>2</v>
      </c>
      <c r="F23" s="70">
        <v>17</v>
      </c>
      <c r="G23" s="68"/>
      <c r="H23" s="69"/>
      <c r="I23" s="70">
        <v>6</v>
      </c>
      <c r="J23" s="68"/>
      <c r="K23" s="69"/>
      <c r="L23" s="70"/>
      <c r="M23" s="68"/>
      <c r="N23" s="69"/>
      <c r="O23" s="70"/>
      <c r="P23" s="68">
        <v>2</v>
      </c>
      <c r="Q23" s="69">
        <v>3</v>
      </c>
      <c r="R23" s="70">
        <v>30</v>
      </c>
      <c r="S23" s="68">
        <v>1</v>
      </c>
      <c r="T23" s="69">
        <v>8</v>
      </c>
      <c r="U23" s="70">
        <v>77</v>
      </c>
      <c r="V23" s="68"/>
      <c r="W23" s="69"/>
      <c r="X23" s="70">
        <v>2</v>
      </c>
      <c r="Y23" s="71">
        <f t="shared" si="5"/>
        <v>4</v>
      </c>
      <c r="Z23" s="72">
        <f t="shared" si="5"/>
        <v>13</v>
      </c>
      <c r="AA23" s="73">
        <f t="shared" si="5"/>
        <v>132</v>
      </c>
      <c r="AB23" s="74">
        <f t="shared" si="6"/>
        <v>149</v>
      </c>
    </row>
    <row r="24" spans="1:28" ht="12.75">
      <c r="A24" s="65"/>
      <c r="B24" s="66" t="s">
        <v>21</v>
      </c>
      <c r="C24" s="67" t="s">
        <v>63</v>
      </c>
      <c r="D24" s="68">
        <v>3</v>
      </c>
      <c r="E24" s="69">
        <v>5</v>
      </c>
      <c r="F24" s="70">
        <v>53</v>
      </c>
      <c r="G24" s="68"/>
      <c r="H24" s="69">
        <v>4</v>
      </c>
      <c r="I24" s="70">
        <v>15</v>
      </c>
      <c r="J24" s="68"/>
      <c r="K24" s="69"/>
      <c r="L24" s="70">
        <v>2</v>
      </c>
      <c r="M24" s="68">
        <v>1</v>
      </c>
      <c r="N24" s="69">
        <v>1</v>
      </c>
      <c r="O24" s="70">
        <v>4</v>
      </c>
      <c r="P24" s="68">
        <v>1</v>
      </c>
      <c r="Q24" s="69">
        <v>23</v>
      </c>
      <c r="R24" s="70">
        <v>108</v>
      </c>
      <c r="S24" s="68">
        <v>3</v>
      </c>
      <c r="T24" s="69">
        <v>19</v>
      </c>
      <c r="U24" s="70">
        <v>156</v>
      </c>
      <c r="V24" s="68"/>
      <c r="W24" s="69"/>
      <c r="X24" s="70">
        <v>1</v>
      </c>
      <c r="Y24" s="71">
        <f t="shared" si="5"/>
        <v>8</v>
      </c>
      <c r="Z24" s="72">
        <f t="shared" si="5"/>
        <v>52</v>
      </c>
      <c r="AA24" s="73">
        <f t="shared" si="5"/>
        <v>339</v>
      </c>
      <c r="AB24" s="74">
        <f t="shared" si="6"/>
        <v>399</v>
      </c>
    </row>
    <row r="25" spans="1:28" ht="12.75">
      <c r="A25" s="65"/>
      <c r="B25" s="66" t="s">
        <v>45</v>
      </c>
      <c r="C25" s="67" t="s">
        <v>63</v>
      </c>
      <c r="D25" s="68">
        <v>6</v>
      </c>
      <c r="E25" s="69">
        <v>82</v>
      </c>
      <c r="F25" s="70">
        <v>348</v>
      </c>
      <c r="G25" s="68">
        <v>25</v>
      </c>
      <c r="H25" s="69">
        <v>101</v>
      </c>
      <c r="I25" s="70">
        <v>399</v>
      </c>
      <c r="J25" s="68"/>
      <c r="K25" s="69"/>
      <c r="L25" s="70"/>
      <c r="M25" s="68">
        <v>1</v>
      </c>
      <c r="N25" s="69">
        <v>1</v>
      </c>
      <c r="O25" s="70">
        <v>10</v>
      </c>
      <c r="P25" s="68">
        <v>18</v>
      </c>
      <c r="Q25" s="69">
        <v>23</v>
      </c>
      <c r="R25" s="70">
        <v>293</v>
      </c>
      <c r="S25" s="68">
        <v>5</v>
      </c>
      <c r="T25" s="69">
        <v>14</v>
      </c>
      <c r="U25" s="70">
        <v>86</v>
      </c>
      <c r="V25" s="68"/>
      <c r="W25" s="69"/>
      <c r="X25" s="70">
        <v>17</v>
      </c>
      <c r="Y25" s="71">
        <f t="shared" si="5"/>
        <v>55</v>
      </c>
      <c r="Z25" s="72">
        <f t="shared" si="5"/>
        <v>221</v>
      </c>
      <c r="AA25" s="73">
        <f t="shared" si="5"/>
        <v>1153</v>
      </c>
      <c r="AB25" s="74">
        <f t="shared" si="6"/>
        <v>1429</v>
      </c>
    </row>
    <row r="26" spans="1:28" ht="12.75">
      <c r="A26" s="65"/>
      <c r="B26" s="66" t="s">
        <v>46</v>
      </c>
      <c r="C26" s="67" t="s">
        <v>63</v>
      </c>
      <c r="D26" s="68"/>
      <c r="E26" s="69">
        <v>3</v>
      </c>
      <c r="F26" s="70">
        <v>15</v>
      </c>
      <c r="G26" s="68"/>
      <c r="H26" s="69"/>
      <c r="I26" s="70">
        <v>2</v>
      </c>
      <c r="J26" s="68"/>
      <c r="K26" s="69"/>
      <c r="L26" s="70"/>
      <c r="M26" s="68"/>
      <c r="N26" s="69"/>
      <c r="O26" s="70"/>
      <c r="P26" s="68">
        <v>5</v>
      </c>
      <c r="Q26" s="69">
        <v>72</v>
      </c>
      <c r="R26" s="70">
        <v>209</v>
      </c>
      <c r="S26" s="68"/>
      <c r="T26" s="69">
        <v>1</v>
      </c>
      <c r="U26" s="70">
        <v>4</v>
      </c>
      <c r="V26" s="68"/>
      <c r="W26" s="69"/>
      <c r="X26" s="70"/>
      <c r="Y26" s="71">
        <f t="shared" si="5"/>
        <v>5</v>
      </c>
      <c r="Z26" s="72">
        <f t="shared" si="5"/>
        <v>76</v>
      </c>
      <c r="AA26" s="73">
        <f t="shared" si="5"/>
        <v>230</v>
      </c>
      <c r="AB26" s="74">
        <f t="shared" si="6"/>
        <v>311</v>
      </c>
    </row>
    <row r="27" spans="1:28" ht="12.75">
      <c r="A27" s="65"/>
      <c r="B27" s="66" t="s">
        <v>91</v>
      </c>
      <c r="C27" s="67" t="s">
        <v>63</v>
      </c>
      <c r="D27" s="68"/>
      <c r="E27" s="69">
        <v>3</v>
      </c>
      <c r="F27" s="70">
        <v>28</v>
      </c>
      <c r="G27" s="68"/>
      <c r="H27" s="69"/>
      <c r="I27" s="70"/>
      <c r="J27" s="68"/>
      <c r="K27" s="69"/>
      <c r="L27" s="70"/>
      <c r="M27" s="68"/>
      <c r="N27" s="69"/>
      <c r="O27" s="70"/>
      <c r="P27" s="68"/>
      <c r="Q27" s="69"/>
      <c r="R27" s="70"/>
      <c r="S27" s="68"/>
      <c r="T27" s="69"/>
      <c r="U27" s="70"/>
      <c r="V27" s="68"/>
      <c r="W27" s="69"/>
      <c r="X27" s="70"/>
      <c r="Y27" s="71">
        <f t="shared" si="5"/>
        <v>0</v>
      </c>
      <c r="Z27" s="72">
        <f t="shared" si="5"/>
        <v>3</v>
      </c>
      <c r="AA27" s="73">
        <f t="shared" si="5"/>
        <v>28</v>
      </c>
      <c r="AB27" s="74">
        <f t="shared" si="6"/>
        <v>31</v>
      </c>
    </row>
    <row r="28" spans="1:28" ht="38.25">
      <c r="A28" s="65"/>
      <c r="B28" s="66" t="s">
        <v>113</v>
      </c>
      <c r="C28" s="67" t="s">
        <v>63</v>
      </c>
      <c r="D28" s="68">
        <v>1</v>
      </c>
      <c r="E28" s="69"/>
      <c r="F28" s="70"/>
      <c r="G28" s="68"/>
      <c r="H28" s="69"/>
      <c r="I28" s="70"/>
      <c r="J28" s="68"/>
      <c r="K28" s="69"/>
      <c r="L28" s="70"/>
      <c r="M28" s="68"/>
      <c r="N28" s="69"/>
      <c r="O28" s="70"/>
      <c r="P28" s="68"/>
      <c r="Q28" s="69"/>
      <c r="R28" s="70">
        <v>3</v>
      </c>
      <c r="S28" s="68"/>
      <c r="T28" s="69"/>
      <c r="U28" s="70"/>
      <c r="V28" s="68"/>
      <c r="W28" s="69"/>
      <c r="X28" s="70"/>
      <c r="Y28" s="71">
        <f t="shared" si="5"/>
        <v>1</v>
      </c>
      <c r="Z28" s="72">
        <f t="shared" si="5"/>
        <v>0</v>
      </c>
      <c r="AA28" s="73">
        <f t="shared" si="5"/>
        <v>3</v>
      </c>
      <c r="AB28" s="74">
        <f t="shared" si="6"/>
        <v>4</v>
      </c>
    </row>
    <row r="29" spans="1:28" ht="12.75">
      <c r="A29" s="65"/>
      <c r="B29" s="66" t="s">
        <v>59</v>
      </c>
      <c r="C29" s="67" t="s">
        <v>63</v>
      </c>
      <c r="D29" s="68"/>
      <c r="E29" s="69"/>
      <c r="F29" s="70"/>
      <c r="G29" s="68"/>
      <c r="H29" s="69"/>
      <c r="I29" s="70"/>
      <c r="J29" s="68"/>
      <c r="K29" s="69"/>
      <c r="L29" s="70"/>
      <c r="M29" s="68"/>
      <c r="N29" s="69"/>
      <c r="O29" s="70"/>
      <c r="P29" s="68"/>
      <c r="Q29" s="69"/>
      <c r="R29" s="70">
        <v>1</v>
      </c>
      <c r="S29" s="68"/>
      <c r="T29" s="69"/>
      <c r="U29" s="70"/>
      <c r="V29" s="68"/>
      <c r="W29" s="69"/>
      <c r="X29" s="70"/>
      <c r="Y29" s="71">
        <f t="shared" si="5"/>
        <v>0</v>
      </c>
      <c r="Z29" s="72">
        <f t="shared" si="5"/>
        <v>0</v>
      </c>
      <c r="AA29" s="73">
        <f t="shared" si="5"/>
        <v>1</v>
      </c>
      <c r="AB29" s="74">
        <f t="shared" si="6"/>
        <v>1</v>
      </c>
    </row>
    <row r="30" spans="1:28" ht="31.5">
      <c r="A30" s="27"/>
      <c r="B30" s="28" t="s">
        <v>74</v>
      </c>
      <c r="C30" s="29" t="s">
        <v>63</v>
      </c>
      <c r="D30" s="30">
        <f>SUM(D22:D29)</f>
        <v>14</v>
      </c>
      <c r="E30" s="30">
        <f aca="true" t="shared" si="7" ref="E30:X30">SUM(E22:E29)</f>
        <v>97</v>
      </c>
      <c r="F30" s="30">
        <f t="shared" si="7"/>
        <v>491</v>
      </c>
      <c r="G30" s="30">
        <f t="shared" si="7"/>
        <v>25</v>
      </c>
      <c r="H30" s="30">
        <f t="shared" si="7"/>
        <v>105</v>
      </c>
      <c r="I30" s="30">
        <f t="shared" si="7"/>
        <v>424</v>
      </c>
      <c r="J30" s="30">
        <f t="shared" si="7"/>
        <v>0</v>
      </c>
      <c r="K30" s="30">
        <f t="shared" si="7"/>
        <v>0</v>
      </c>
      <c r="L30" s="30">
        <f t="shared" si="7"/>
        <v>2</v>
      </c>
      <c r="M30" s="30">
        <f t="shared" si="7"/>
        <v>6</v>
      </c>
      <c r="N30" s="30">
        <f t="shared" si="7"/>
        <v>6</v>
      </c>
      <c r="O30" s="30">
        <f t="shared" si="7"/>
        <v>37</v>
      </c>
      <c r="P30" s="30">
        <f t="shared" si="7"/>
        <v>29</v>
      </c>
      <c r="Q30" s="30">
        <f t="shared" si="7"/>
        <v>123</v>
      </c>
      <c r="R30" s="30">
        <f t="shared" si="7"/>
        <v>659</v>
      </c>
      <c r="S30" s="30">
        <f t="shared" si="7"/>
        <v>18</v>
      </c>
      <c r="T30" s="30">
        <f t="shared" si="7"/>
        <v>66</v>
      </c>
      <c r="U30" s="30">
        <f t="shared" si="7"/>
        <v>472</v>
      </c>
      <c r="V30" s="30">
        <f t="shared" si="7"/>
        <v>1</v>
      </c>
      <c r="W30" s="30">
        <f t="shared" si="7"/>
        <v>0</v>
      </c>
      <c r="X30" s="30">
        <f t="shared" si="7"/>
        <v>41</v>
      </c>
      <c r="Y30" s="31">
        <f t="shared" si="5"/>
        <v>93</v>
      </c>
      <c r="Z30" s="32">
        <f t="shared" si="5"/>
        <v>397</v>
      </c>
      <c r="AA30" s="33">
        <f t="shared" si="5"/>
        <v>2126</v>
      </c>
      <c r="AB30" s="34">
        <f t="shared" si="6"/>
        <v>2616</v>
      </c>
    </row>
    <row r="31" spans="1:28" ht="31.5">
      <c r="A31" s="35"/>
      <c r="B31" s="36" t="s">
        <v>65</v>
      </c>
      <c r="C31" s="19" t="s">
        <v>66</v>
      </c>
      <c r="D31" s="20">
        <v>33</v>
      </c>
      <c r="E31" s="21">
        <v>58</v>
      </c>
      <c r="F31" s="22">
        <v>330</v>
      </c>
      <c r="G31" s="20">
        <v>98</v>
      </c>
      <c r="H31" s="21">
        <v>228</v>
      </c>
      <c r="I31" s="22">
        <v>2171</v>
      </c>
      <c r="J31" s="20">
        <v>3</v>
      </c>
      <c r="K31" s="21">
        <v>1</v>
      </c>
      <c r="L31" s="22">
        <v>1</v>
      </c>
      <c r="M31" s="20">
        <v>2</v>
      </c>
      <c r="N31" s="21">
        <v>3</v>
      </c>
      <c r="O31" s="22">
        <v>53</v>
      </c>
      <c r="P31" s="20">
        <v>60</v>
      </c>
      <c r="Q31" s="21">
        <v>125</v>
      </c>
      <c r="R31" s="22">
        <v>826</v>
      </c>
      <c r="S31" s="20">
        <v>19</v>
      </c>
      <c r="T31" s="21">
        <v>28</v>
      </c>
      <c r="U31" s="22">
        <v>236</v>
      </c>
      <c r="V31" s="20">
        <v>7</v>
      </c>
      <c r="W31" s="21">
        <v>17</v>
      </c>
      <c r="X31" s="22">
        <v>160</v>
      </c>
      <c r="Y31" s="23">
        <f t="shared" si="5"/>
        <v>222</v>
      </c>
      <c r="Z31" s="24">
        <f t="shared" si="5"/>
        <v>460</v>
      </c>
      <c r="AA31" s="25">
        <f t="shared" si="5"/>
        <v>3777</v>
      </c>
      <c r="AB31" s="26">
        <f t="shared" si="6"/>
        <v>4459</v>
      </c>
    </row>
    <row r="32" spans="1:28" s="75" customFormat="1" ht="12.75">
      <c r="A32" s="65"/>
      <c r="B32" s="66" t="s">
        <v>41</v>
      </c>
      <c r="C32" s="67" t="s">
        <v>66</v>
      </c>
      <c r="D32" s="68">
        <v>15</v>
      </c>
      <c r="E32" s="69">
        <v>22</v>
      </c>
      <c r="F32" s="70">
        <v>126</v>
      </c>
      <c r="G32" s="68">
        <v>19</v>
      </c>
      <c r="H32" s="69">
        <v>113</v>
      </c>
      <c r="I32" s="70">
        <v>735</v>
      </c>
      <c r="J32" s="68">
        <v>3</v>
      </c>
      <c r="K32" s="69">
        <v>1</v>
      </c>
      <c r="L32" s="70">
        <v>1</v>
      </c>
      <c r="M32" s="68"/>
      <c r="N32" s="69"/>
      <c r="O32" s="70">
        <v>5</v>
      </c>
      <c r="P32" s="68">
        <v>25</v>
      </c>
      <c r="Q32" s="69">
        <v>49</v>
      </c>
      <c r="R32" s="70">
        <v>346</v>
      </c>
      <c r="S32" s="68">
        <v>9</v>
      </c>
      <c r="T32" s="69">
        <v>16</v>
      </c>
      <c r="U32" s="70">
        <v>119</v>
      </c>
      <c r="V32" s="68">
        <v>5</v>
      </c>
      <c r="W32" s="69">
        <v>9</v>
      </c>
      <c r="X32" s="70">
        <v>91</v>
      </c>
      <c r="Y32" s="71">
        <f t="shared" si="5"/>
        <v>76</v>
      </c>
      <c r="Z32" s="72">
        <f t="shared" si="5"/>
        <v>210</v>
      </c>
      <c r="AA32" s="73">
        <f t="shared" si="5"/>
        <v>1423</v>
      </c>
      <c r="AB32" s="74">
        <f t="shared" si="6"/>
        <v>1709</v>
      </c>
    </row>
    <row r="33" spans="1:28" s="75" customFormat="1" ht="12.75">
      <c r="A33" s="65"/>
      <c r="B33" s="66" t="s">
        <v>42</v>
      </c>
      <c r="C33" s="67" t="s">
        <v>66</v>
      </c>
      <c r="D33" s="68">
        <v>10</v>
      </c>
      <c r="E33" s="69">
        <v>12</v>
      </c>
      <c r="F33" s="70">
        <v>50</v>
      </c>
      <c r="G33" s="68">
        <v>43</v>
      </c>
      <c r="H33" s="69">
        <v>89</v>
      </c>
      <c r="I33" s="70">
        <v>484</v>
      </c>
      <c r="J33" s="68"/>
      <c r="K33" s="69"/>
      <c r="L33" s="70"/>
      <c r="M33" s="68">
        <v>1</v>
      </c>
      <c r="N33" s="69"/>
      <c r="O33" s="70">
        <v>1</v>
      </c>
      <c r="P33" s="68">
        <v>16</v>
      </c>
      <c r="Q33" s="69">
        <v>24</v>
      </c>
      <c r="R33" s="70">
        <v>158</v>
      </c>
      <c r="S33" s="68">
        <v>5</v>
      </c>
      <c r="T33" s="69">
        <v>3</v>
      </c>
      <c r="U33" s="70">
        <v>17</v>
      </c>
      <c r="V33" s="68">
        <v>2</v>
      </c>
      <c r="W33" s="69">
        <v>1</v>
      </c>
      <c r="X33" s="70">
        <v>2</v>
      </c>
      <c r="Y33" s="71">
        <f t="shared" si="5"/>
        <v>77</v>
      </c>
      <c r="Z33" s="72">
        <f t="shared" si="5"/>
        <v>129</v>
      </c>
      <c r="AA33" s="73">
        <f t="shared" si="5"/>
        <v>712</v>
      </c>
      <c r="AB33" s="74">
        <f t="shared" si="6"/>
        <v>918</v>
      </c>
    </row>
    <row r="34" spans="1:28" s="75" customFormat="1" ht="12.75">
      <c r="A34" s="65"/>
      <c r="B34" s="66" t="s">
        <v>57</v>
      </c>
      <c r="C34" s="67" t="s">
        <v>66</v>
      </c>
      <c r="D34" s="68">
        <v>3</v>
      </c>
      <c r="E34" s="69">
        <v>20</v>
      </c>
      <c r="F34" s="70">
        <v>91</v>
      </c>
      <c r="G34" s="68">
        <v>33</v>
      </c>
      <c r="H34" s="69">
        <v>17</v>
      </c>
      <c r="I34" s="70">
        <v>173</v>
      </c>
      <c r="J34" s="68"/>
      <c r="K34" s="69"/>
      <c r="L34" s="70"/>
      <c r="M34" s="68"/>
      <c r="N34" s="69"/>
      <c r="O34" s="70"/>
      <c r="P34" s="68">
        <v>7</v>
      </c>
      <c r="Q34" s="69">
        <v>21</v>
      </c>
      <c r="R34" s="70">
        <v>150</v>
      </c>
      <c r="S34" s="68"/>
      <c r="T34" s="69"/>
      <c r="U34" s="70">
        <v>1</v>
      </c>
      <c r="V34" s="68"/>
      <c r="W34" s="69"/>
      <c r="X34" s="70"/>
      <c r="Y34" s="71">
        <f t="shared" si="5"/>
        <v>43</v>
      </c>
      <c r="Z34" s="72">
        <f t="shared" si="5"/>
        <v>58</v>
      </c>
      <c r="AA34" s="73">
        <f t="shared" si="5"/>
        <v>415</v>
      </c>
      <c r="AB34" s="74">
        <f t="shared" si="6"/>
        <v>516</v>
      </c>
    </row>
    <row r="35" spans="1:28" s="75" customFormat="1" ht="12.75">
      <c r="A35" s="65"/>
      <c r="B35" s="66" t="s">
        <v>58</v>
      </c>
      <c r="C35" s="67" t="s">
        <v>66</v>
      </c>
      <c r="D35" s="68">
        <v>2</v>
      </c>
      <c r="E35" s="69">
        <v>1</v>
      </c>
      <c r="F35" s="70">
        <v>36</v>
      </c>
      <c r="G35" s="68"/>
      <c r="H35" s="69">
        <v>1</v>
      </c>
      <c r="I35" s="70">
        <v>4</v>
      </c>
      <c r="J35" s="68"/>
      <c r="K35" s="69"/>
      <c r="L35" s="70"/>
      <c r="M35" s="68"/>
      <c r="N35" s="69"/>
      <c r="O35" s="70"/>
      <c r="P35" s="68">
        <v>6</v>
      </c>
      <c r="Q35" s="69">
        <v>10</v>
      </c>
      <c r="R35" s="70">
        <v>119</v>
      </c>
      <c r="S35" s="68">
        <v>2</v>
      </c>
      <c r="T35" s="69">
        <v>5</v>
      </c>
      <c r="U35" s="70">
        <v>39</v>
      </c>
      <c r="V35" s="68"/>
      <c r="W35" s="69">
        <v>4</v>
      </c>
      <c r="X35" s="70">
        <v>40</v>
      </c>
      <c r="Y35" s="71">
        <f t="shared" si="5"/>
        <v>10</v>
      </c>
      <c r="Z35" s="72">
        <f t="shared" si="5"/>
        <v>21</v>
      </c>
      <c r="AA35" s="73">
        <f t="shared" si="5"/>
        <v>238</v>
      </c>
      <c r="AB35" s="74">
        <f t="shared" si="6"/>
        <v>269</v>
      </c>
    </row>
    <row r="36" spans="1:28" s="75" customFormat="1" ht="12.75">
      <c r="A36" s="65"/>
      <c r="B36" s="66" t="s">
        <v>44</v>
      </c>
      <c r="C36" s="67" t="s">
        <v>66</v>
      </c>
      <c r="D36" s="68">
        <v>1</v>
      </c>
      <c r="E36" s="69">
        <v>1</v>
      </c>
      <c r="F36" s="70">
        <v>8</v>
      </c>
      <c r="G36" s="68">
        <v>2</v>
      </c>
      <c r="H36" s="69"/>
      <c r="I36" s="70">
        <v>752</v>
      </c>
      <c r="J36" s="68"/>
      <c r="K36" s="69"/>
      <c r="L36" s="70"/>
      <c r="M36" s="68"/>
      <c r="N36" s="69"/>
      <c r="O36" s="70"/>
      <c r="P36" s="68">
        <v>4</v>
      </c>
      <c r="Q36" s="69">
        <v>10</v>
      </c>
      <c r="R36" s="70">
        <v>36</v>
      </c>
      <c r="S36" s="68"/>
      <c r="T36" s="69">
        <v>1</v>
      </c>
      <c r="U36" s="70">
        <v>4</v>
      </c>
      <c r="V36" s="68"/>
      <c r="W36" s="69"/>
      <c r="X36" s="70">
        <v>8</v>
      </c>
      <c r="Y36" s="71">
        <f t="shared" si="5"/>
        <v>7</v>
      </c>
      <c r="Z36" s="72">
        <f t="shared" si="5"/>
        <v>12</v>
      </c>
      <c r="AA36" s="73">
        <f t="shared" si="5"/>
        <v>808</v>
      </c>
      <c r="AB36" s="74">
        <f t="shared" si="6"/>
        <v>827</v>
      </c>
    </row>
    <row r="37" spans="1:28" s="75" customFormat="1" ht="12.75">
      <c r="A37" s="65"/>
      <c r="B37" s="66" t="s">
        <v>60</v>
      </c>
      <c r="C37" s="67" t="s">
        <v>66</v>
      </c>
      <c r="D37" s="68"/>
      <c r="E37" s="69"/>
      <c r="F37" s="70">
        <v>3</v>
      </c>
      <c r="G37" s="68"/>
      <c r="H37" s="69"/>
      <c r="I37" s="70">
        <v>1</v>
      </c>
      <c r="J37" s="68"/>
      <c r="K37" s="69"/>
      <c r="L37" s="70"/>
      <c r="M37" s="68">
        <v>1</v>
      </c>
      <c r="N37" s="69">
        <v>3</v>
      </c>
      <c r="O37" s="70">
        <v>47</v>
      </c>
      <c r="P37" s="68"/>
      <c r="Q37" s="69">
        <v>1</v>
      </c>
      <c r="R37" s="70">
        <v>3</v>
      </c>
      <c r="S37" s="68">
        <v>1</v>
      </c>
      <c r="T37" s="69">
        <v>3</v>
      </c>
      <c r="U37" s="70">
        <v>49</v>
      </c>
      <c r="V37" s="68"/>
      <c r="W37" s="69">
        <v>1</v>
      </c>
      <c r="X37" s="70">
        <v>16</v>
      </c>
      <c r="Y37" s="71">
        <f t="shared" si="5"/>
        <v>2</v>
      </c>
      <c r="Z37" s="72">
        <f t="shared" si="5"/>
        <v>8</v>
      </c>
      <c r="AA37" s="73">
        <f t="shared" si="5"/>
        <v>119</v>
      </c>
      <c r="AB37" s="74">
        <f t="shared" si="6"/>
        <v>129</v>
      </c>
    </row>
    <row r="38" spans="1:28" s="75" customFormat="1" ht="12.75">
      <c r="A38" s="65"/>
      <c r="B38" s="66" t="s">
        <v>53</v>
      </c>
      <c r="C38" s="67" t="s">
        <v>66</v>
      </c>
      <c r="D38" s="68">
        <v>2</v>
      </c>
      <c r="E38" s="69">
        <v>1</v>
      </c>
      <c r="F38" s="70">
        <v>2</v>
      </c>
      <c r="G38" s="68"/>
      <c r="H38" s="69"/>
      <c r="I38" s="70">
        <v>1</v>
      </c>
      <c r="J38" s="68"/>
      <c r="K38" s="69"/>
      <c r="L38" s="70"/>
      <c r="M38" s="68"/>
      <c r="N38" s="69"/>
      <c r="O38" s="70"/>
      <c r="P38" s="68"/>
      <c r="Q38" s="69"/>
      <c r="R38" s="70">
        <v>2</v>
      </c>
      <c r="S38" s="68">
        <v>2</v>
      </c>
      <c r="T38" s="69"/>
      <c r="U38" s="70">
        <v>2</v>
      </c>
      <c r="V38" s="68"/>
      <c r="W38" s="69"/>
      <c r="X38" s="70"/>
      <c r="Y38" s="71">
        <f t="shared" si="5"/>
        <v>4</v>
      </c>
      <c r="Z38" s="72">
        <f t="shared" si="5"/>
        <v>1</v>
      </c>
      <c r="AA38" s="73">
        <f t="shared" si="5"/>
        <v>7</v>
      </c>
      <c r="AB38" s="74">
        <f t="shared" si="6"/>
        <v>12</v>
      </c>
    </row>
    <row r="39" spans="1:28" s="75" customFormat="1" ht="12.75">
      <c r="A39" s="65"/>
      <c r="B39" s="66" t="s">
        <v>50</v>
      </c>
      <c r="C39" s="67" t="s">
        <v>66</v>
      </c>
      <c r="D39" s="68">
        <v>0</v>
      </c>
      <c r="E39" s="69"/>
      <c r="F39" s="70">
        <v>10</v>
      </c>
      <c r="G39" s="68"/>
      <c r="H39" s="69"/>
      <c r="I39" s="70">
        <v>1</v>
      </c>
      <c r="J39" s="68"/>
      <c r="K39" s="69"/>
      <c r="L39" s="70"/>
      <c r="M39" s="68"/>
      <c r="N39" s="69"/>
      <c r="O39" s="70"/>
      <c r="P39" s="68"/>
      <c r="Q39" s="69">
        <v>1</v>
      </c>
      <c r="R39" s="70">
        <v>2</v>
      </c>
      <c r="S39" s="68"/>
      <c r="T39" s="69"/>
      <c r="U39" s="70">
        <v>3</v>
      </c>
      <c r="V39" s="68"/>
      <c r="W39" s="69"/>
      <c r="X39" s="70"/>
      <c r="Y39" s="71">
        <f t="shared" si="5"/>
        <v>0</v>
      </c>
      <c r="Z39" s="72">
        <f t="shared" si="5"/>
        <v>1</v>
      </c>
      <c r="AA39" s="73">
        <f t="shared" si="5"/>
        <v>16</v>
      </c>
      <c r="AB39" s="74">
        <f t="shared" si="6"/>
        <v>17</v>
      </c>
    </row>
    <row r="40" spans="1:28" s="75" customFormat="1" ht="12.75">
      <c r="A40" s="65"/>
      <c r="B40" s="66" t="s">
        <v>108</v>
      </c>
      <c r="C40" s="67" t="s">
        <v>66</v>
      </c>
      <c r="D40" s="68"/>
      <c r="E40" s="69"/>
      <c r="F40" s="70">
        <v>1</v>
      </c>
      <c r="G40" s="68"/>
      <c r="H40" s="69">
        <v>1</v>
      </c>
      <c r="I40" s="70">
        <v>7</v>
      </c>
      <c r="J40" s="68"/>
      <c r="K40" s="69"/>
      <c r="L40" s="70"/>
      <c r="M40" s="68"/>
      <c r="N40" s="69"/>
      <c r="O40" s="70"/>
      <c r="P40" s="68"/>
      <c r="Q40" s="69">
        <v>1</v>
      </c>
      <c r="R40" s="70"/>
      <c r="S40" s="68"/>
      <c r="T40" s="69"/>
      <c r="U40" s="70"/>
      <c r="V40" s="68"/>
      <c r="W40" s="69"/>
      <c r="X40" s="70"/>
      <c r="Y40" s="71">
        <f t="shared" si="5"/>
        <v>0</v>
      </c>
      <c r="Z40" s="72">
        <f t="shared" si="5"/>
        <v>2</v>
      </c>
      <c r="AA40" s="73">
        <f t="shared" si="5"/>
        <v>8</v>
      </c>
      <c r="AB40" s="74">
        <f t="shared" si="6"/>
        <v>10</v>
      </c>
    </row>
    <row r="41" spans="1:28" s="75" customFormat="1" ht="12.75">
      <c r="A41" s="65"/>
      <c r="B41" s="66" t="s">
        <v>105</v>
      </c>
      <c r="C41" s="67" t="s">
        <v>66</v>
      </c>
      <c r="D41" s="68"/>
      <c r="E41" s="69"/>
      <c r="F41" s="70"/>
      <c r="G41" s="68"/>
      <c r="H41" s="69">
        <v>1</v>
      </c>
      <c r="I41" s="70">
        <v>2</v>
      </c>
      <c r="J41" s="68"/>
      <c r="K41" s="69"/>
      <c r="L41" s="70"/>
      <c r="M41" s="68"/>
      <c r="N41" s="69"/>
      <c r="O41" s="70"/>
      <c r="P41" s="68"/>
      <c r="Q41" s="69"/>
      <c r="R41" s="70">
        <v>1</v>
      </c>
      <c r="S41" s="68"/>
      <c r="T41" s="69"/>
      <c r="U41" s="70"/>
      <c r="V41" s="68"/>
      <c r="W41" s="69"/>
      <c r="X41" s="70">
        <v>1</v>
      </c>
      <c r="Y41" s="71">
        <f t="shared" si="5"/>
        <v>0</v>
      </c>
      <c r="Z41" s="72">
        <f t="shared" si="5"/>
        <v>1</v>
      </c>
      <c r="AA41" s="73">
        <f t="shared" si="5"/>
        <v>4</v>
      </c>
      <c r="AB41" s="74">
        <f t="shared" si="6"/>
        <v>5</v>
      </c>
    </row>
    <row r="42" spans="1:28" s="75" customFormat="1" ht="12.75">
      <c r="A42" s="65"/>
      <c r="B42" s="66" t="s">
        <v>47</v>
      </c>
      <c r="C42" s="67" t="s">
        <v>66</v>
      </c>
      <c r="D42" s="68"/>
      <c r="E42" s="69">
        <v>1</v>
      </c>
      <c r="F42" s="70">
        <v>1</v>
      </c>
      <c r="G42" s="68"/>
      <c r="H42" s="69">
        <v>1</v>
      </c>
      <c r="I42" s="70">
        <v>1</v>
      </c>
      <c r="J42" s="68"/>
      <c r="K42" s="69"/>
      <c r="L42" s="70"/>
      <c r="M42" s="68"/>
      <c r="N42" s="69"/>
      <c r="O42" s="70"/>
      <c r="P42" s="68">
        <v>2</v>
      </c>
      <c r="Q42" s="69">
        <v>8</v>
      </c>
      <c r="R42" s="70">
        <v>6</v>
      </c>
      <c r="S42" s="68"/>
      <c r="T42" s="69"/>
      <c r="U42" s="70"/>
      <c r="V42" s="68"/>
      <c r="W42" s="69">
        <v>1</v>
      </c>
      <c r="X42" s="70">
        <v>2</v>
      </c>
      <c r="Y42" s="71">
        <f t="shared" si="5"/>
        <v>2</v>
      </c>
      <c r="Z42" s="72">
        <f t="shared" si="5"/>
        <v>11</v>
      </c>
      <c r="AA42" s="73">
        <f t="shared" si="5"/>
        <v>10</v>
      </c>
      <c r="AB42" s="74">
        <f t="shared" si="6"/>
        <v>23</v>
      </c>
    </row>
    <row r="43" spans="1:28" s="75" customFormat="1" ht="12.75">
      <c r="A43" s="65"/>
      <c r="B43" s="66" t="s">
        <v>114</v>
      </c>
      <c r="C43" s="67" t="s">
        <v>66</v>
      </c>
      <c r="D43" s="68"/>
      <c r="E43" s="69"/>
      <c r="F43" s="70">
        <v>1</v>
      </c>
      <c r="G43" s="68">
        <v>1</v>
      </c>
      <c r="H43" s="69">
        <v>1</v>
      </c>
      <c r="I43" s="70">
        <v>5</v>
      </c>
      <c r="J43" s="68"/>
      <c r="K43" s="69"/>
      <c r="L43" s="70"/>
      <c r="M43" s="68"/>
      <c r="N43" s="69"/>
      <c r="O43" s="70"/>
      <c r="P43" s="68"/>
      <c r="Q43" s="69"/>
      <c r="R43" s="70">
        <v>1</v>
      </c>
      <c r="S43" s="68"/>
      <c r="T43" s="69"/>
      <c r="U43" s="70"/>
      <c r="V43" s="68"/>
      <c r="W43" s="69">
        <v>1</v>
      </c>
      <c r="X43" s="70"/>
      <c r="Y43" s="71">
        <f t="shared" si="5"/>
        <v>1</v>
      </c>
      <c r="Z43" s="72">
        <f t="shared" si="5"/>
        <v>2</v>
      </c>
      <c r="AA43" s="73">
        <f t="shared" si="5"/>
        <v>7</v>
      </c>
      <c r="AB43" s="74">
        <f t="shared" si="6"/>
        <v>10</v>
      </c>
    </row>
    <row r="44" spans="1:28" s="75" customFormat="1" ht="12.75">
      <c r="A44" s="65"/>
      <c r="B44" s="66" t="s">
        <v>61</v>
      </c>
      <c r="C44" s="67" t="s">
        <v>66</v>
      </c>
      <c r="D44" s="68"/>
      <c r="E44" s="69"/>
      <c r="F44" s="70">
        <v>1</v>
      </c>
      <c r="G44" s="68"/>
      <c r="H44" s="69"/>
      <c r="I44" s="70"/>
      <c r="J44" s="68"/>
      <c r="K44" s="69"/>
      <c r="L44" s="70"/>
      <c r="M44" s="68"/>
      <c r="N44" s="69"/>
      <c r="O44" s="70"/>
      <c r="P44" s="68"/>
      <c r="Q44" s="69"/>
      <c r="R44" s="70">
        <v>2</v>
      </c>
      <c r="S44" s="68"/>
      <c r="T44" s="69"/>
      <c r="U44" s="70">
        <v>2</v>
      </c>
      <c r="V44" s="68"/>
      <c r="W44" s="69"/>
      <c r="X44" s="70"/>
      <c r="Y44" s="71">
        <f t="shared" si="5"/>
        <v>0</v>
      </c>
      <c r="Z44" s="72">
        <f t="shared" si="5"/>
        <v>0</v>
      </c>
      <c r="AA44" s="73">
        <f t="shared" si="5"/>
        <v>5</v>
      </c>
      <c r="AB44" s="74">
        <f t="shared" si="6"/>
        <v>5</v>
      </c>
    </row>
    <row r="45" spans="1:28" s="75" customFormat="1" ht="12.75">
      <c r="A45" s="65"/>
      <c r="B45" s="66" t="s">
        <v>62</v>
      </c>
      <c r="C45" s="67" t="s">
        <v>66</v>
      </c>
      <c r="D45" s="68"/>
      <c r="E45" s="69"/>
      <c r="F45" s="70"/>
      <c r="G45" s="68"/>
      <c r="H45" s="69">
        <v>4</v>
      </c>
      <c r="I45" s="70">
        <v>5</v>
      </c>
      <c r="J45" s="68"/>
      <c r="K45" s="69"/>
      <c r="L45" s="70"/>
      <c r="M45" s="68"/>
      <c r="N45" s="69"/>
      <c r="O45" s="70"/>
      <c r="P45" s="68"/>
      <c r="Q45" s="69"/>
      <c r="R45" s="70"/>
      <c r="S45" s="68"/>
      <c r="T45" s="69"/>
      <c r="U45" s="70"/>
      <c r="V45" s="68"/>
      <c r="W45" s="69"/>
      <c r="X45" s="70"/>
      <c r="Y45" s="71">
        <f t="shared" si="5"/>
        <v>0</v>
      </c>
      <c r="Z45" s="72">
        <f t="shared" si="5"/>
        <v>4</v>
      </c>
      <c r="AA45" s="73">
        <f t="shared" si="5"/>
        <v>5</v>
      </c>
      <c r="AB45" s="74">
        <f t="shared" si="6"/>
        <v>9</v>
      </c>
    </row>
    <row r="46" spans="1:28" ht="47.25">
      <c r="A46" s="27"/>
      <c r="B46" s="28" t="s">
        <v>93</v>
      </c>
      <c r="C46" s="29" t="s">
        <v>66</v>
      </c>
      <c r="D46" s="30">
        <f>SUM(D32:D45)</f>
        <v>33</v>
      </c>
      <c r="E46" s="30">
        <f aca="true" t="shared" si="8" ref="E46:X46">SUM(E32:E45)</f>
        <v>58</v>
      </c>
      <c r="F46" s="30">
        <f t="shared" si="8"/>
        <v>330</v>
      </c>
      <c r="G46" s="30">
        <f t="shared" si="8"/>
        <v>98</v>
      </c>
      <c r="H46" s="30">
        <f t="shared" si="8"/>
        <v>228</v>
      </c>
      <c r="I46" s="30">
        <f t="shared" si="8"/>
        <v>2171</v>
      </c>
      <c r="J46" s="30">
        <f t="shared" si="8"/>
        <v>3</v>
      </c>
      <c r="K46" s="30">
        <f t="shared" si="8"/>
        <v>1</v>
      </c>
      <c r="L46" s="30">
        <f t="shared" si="8"/>
        <v>1</v>
      </c>
      <c r="M46" s="30">
        <f t="shared" si="8"/>
        <v>2</v>
      </c>
      <c r="N46" s="30">
        <f t="shared" si="8"/>
        <v>3</v>
      </c>
      <c r="O46" s="30">
        <f t="shared" si="8"/>
        <v>53</v>
      </c>
      <c r="P46" s="30">
        <f t="shared" si="8"/>
        <v>60</v>
      </c>
      <c r="Q46" s="30">
        <f t="shared" si="8"/>
        <v>125</v>
      </c>
      <c r="R46" s="30">
        <f t="shared" si="8"/>
        <v>826</v>
      </c>
      <c r="S46" s="30">
        <f t="shared" si="8"/>
        <v>19</v>
      </c>
      <c r="T46" s="30">
        <f t="shared" si="8"/>
        <v>28</v>
      </c>
      <c r="U46" s="30">
        <f t="shared" si="8"/>
        <v>236</v>
      </c>
      <c r="V46" s="30">
        <f t="shared" si="8"/>
        <v>7</v>
      </c>
      <c r="W46" s="30">
        <f t="shared" si="8"/>
        <v>17</v>
      </c>
      <c r="X46" s="30">
        <f t="shared" si="8"/>
        <v>160</v>
      </c>
      <c r="Y46" s="31">
        <f t="shared" si="5"/>
        <v>222</v>
      </c>
      <c r="Z46" s="32">
        <f t="shared" si="5"/>
        <v>460</v>
      </c>
      <c r="AA46" s="33">
        <f t="shared" si="5"/>
        <v>3777</v>
      </c>
      <c r="AB46" s="34">
        <f t="shared" si="6"/>
        <v>4459</v>
      </c>
    </row>
    <row r="47" spans="1:28" ht="31.5">
      <c r="A47" s="35"/>
      <c r="B47" s="36" t="s">
        <v>112</v>
      </c>
      <c r="C47" s="19" t="s">
        <v>67</v>
      </c>
      <c r="D47" s="20">
        <v>2</v>
      </c>
      <c r="E47" s="21">
        <v>6</v>
      </c>
      <c r="F47" s="22">
        <v>42</v>
      </c>
      <c r="G47" s="20"/>
      <c r="H47" s="21">
        <v>1</v>
      </c>
      <c r="I47" s="22">
        <v>11</v>
      </c>
      <c r="J47" s="20"/>
      <c r="K47" s="21"/>
      <c r="L47" s="22"/>
      <c r="M47" s="20"/>
      <c r="N47" s="21"/>
      <c r="O47" s="22">
        <v>1</v>
      </c>
      <c r="P47" s="20">
        <v>8</v>
      </c>
      <c r="Q47" s="21">
        <v>20</v>
      </c>
      <c r="R47" s="22">
        <v>165</v>
      </c>
      <c r="S47" s="20">
        <v>3</v>
      </c>
      <c r="T47" s="21">
        <v>5</v>
      </c>
      <c r="U47" s="22">
        <v>7</v>
      </c>
      <c r="V47" s="20"/>
      <c r="W47" s="21">
        <v>2</v>
      </c>
      <c r="X47" s="22">
        <v>34</v>
      </c>
      <c r="Y47" s="23">
        <f t="shared" si="5"/>
        <v>13</v>
      </c>
      <c r="Z47" s="24">
        <f t="shared" si="5"/>
        <v>34</v>
      </c>
      <c r="AA47" s="25">
        <f t="shared" si="5"/>
        <v>260</v>
      </c>
      <c r="AB47" s="26">
        <f t="shared" si="6"/>
        <v>307</v>
      </c>
    </row>
    <row r="48" spans="1:28" ht="31.5">
      <c r="A48" s="41"/>
      <c r="B48" s="18" t="s">
        <v>26</v>
      </c>
      <c r="C48" s="42" t="s">
        <v>67</v>
      </c>
      <c r="D48" s="43">
        <v>2</v>
      </c>
      <c r="E48" s="44">
        <v>2</v>
      </c>
      <c r="F48" s="45">
        <v>16</v>
      </c>
      <c r="G48" s="43"/>
      <c r="H48" s="44"/>
      <c r="I48" s="45"/>
      <c r="J48" s="43"/>
      <c r="K48" s="44"/>
      <c r="L48" s="45"/>
      <c r="M48" s="43"/>
      <c r="N48" s="44"/>
      <c r="O48" s="45"/>
      <c r="P48" s="43"/>
      <c r="Q48" s="44">
        <v>9</v>
      </c>
      <c r="R48" s="45">
        <v>29</v>
      </c>
      <c r="S48" s="43"/>
      <c r="T48" s="44"/>
      <c r="U48" s="45">
        <v>3</v>
      </c>
      <c r="V48" s="43"/>
      <c r="W48" s="44"/>
      <c r="X48" s="45"/>
      <c r="Y48" s="23">
        <f t="shared" si="5"/>
        <v>2</v>
      </c>
      <c r="Z48" s="24">
        <f t="shared" si="5"/>
        <v>11</v>
      </c>
      <c r="AA48" s="25">
        <f t="shared" si="5"/>
        <v>48</v>
      </c>
      <c r="AB48" s="26">
        <f t="shared" si="6"/>
        <v>61</v>
      </c>
    </row>
    <row r="49" spans="1:28" ht="31.5">
      <c r="A49" s="41"/>
      <c r="B49" s="18" t="s">
        <v>27</v>
      </c>
      <c r="C49" s="42" t="s">
        <v>67</v>
      </c>
      <c r="D49" s="43">
        <v>1</v>
      </c>
      <c r="E49" s="44">
        <v>12</v>
      </c>
      <c r="F49" s="45">
        <v>28</v>
      </c>
      <c r="G49" s="43"/>
      <c r="H49" s="44">
        <v>1</v>
      </c>
      <c r="I49" s="45">
        <v>28</v>
      </c>
      <c r="J49" s="43"/>
      <c r="K49" s="44"/>
      <c r="L49" s="45"/>
      <c r="M49" s="43"/>
      <c r="N49" s="44">
        <v>1</v>
      </c>
      <c r="O49" s="45"/>
      <c r="P49" s="43">
        <v>4</v>
      </c>
      <c r="Q49" s="44">
        <v>20</v>
      </c>
      <c r="R49" s="45">
        <v>107</v>
      </c>
      <c r="S49" s="43">
        <v>3</v>
      </c>
      <c r="T49" s="44">
        <v>3</v>
      </c>
      <c r="U49" s="45">
        <v>23</v>
      </c>
      <c r="V49" s="43"/>
      <c r="W49" s="44"/>
      <c r="X49" s="45">
        <v>2</v>
      </c>
      <c r="Y49" s="87">
        <f t="shared" si="5"/>
        <v>8</v>
      </c>
      <c r="Z49" s="88">
        <f t="shared" si="5"/>
        <v>37</v>
      </c>
      <c r="AA49" s="89">
        <f t="shared" si="5"/>
        <v>188</v>
      </c>
      <c r="AB49" s="26">
        <f t="shared" si="6"/>
        <v>233</v>
      </c>
    </row>
    <row r="50" spans="1:28" ht="15">
      <c r="A50" s="41"/>
      <c r="B50" s="77" t="s">
        <v>28</v>
      </c>
      <c r="C50" s="81" t="s">
        <v>67</v>
      </c>
      <c r="D50" s="79">
        <v>22</v>
      </c>
      <c r="E50" s="44">
        <v>32</v>
      </c>
      <c r="F50" s="82">
        <v>445</v>
      </c>
      <c r="G50" s="43">
        <v>4</v>
      </c>
      <c r="H50" s="44">
        <v>45</v>
      </c>
      <c r="I50" s="45">
        <v>939</v>
      </c>
      <c r="J50" s="79"/>
      <c r="K50" s="44"/>
      <c r="L50" s="82"/>
      <c r="M50" s="43"/>
      <c r="N50" s="44"/>
      <c r="O50" s="45">
        <v>9</v>
      </c>
      <c r="P50" s="79">
        <v>42</v>
      </c>
      <c r="Q50" s="44">
        <v>84</v>
      </c>
      <c r="R50" s="82">
        <v>988</v>
      </c>
      <c r="S50" s="43">
        <v>7</v>
      </c>
      <c r="T50" s="44">
        <v>13</v>
      </c>
      <c r="U50" s="45">
        <v>111</v>
      </c>
      <c r="V50" s="79"/>
      <c r="W50" s="44"/>
      <c r="X50" s="82">
        <v>17</v>
      </c>
      <c r="Y50" s="23">
        <f aca="true" t="shared" si="9" ref="Y50:AA51">D50+G50+J50+M50+P50+S50+V50</f>
        <v>75</v>
      </c>
      <c r="Z50" s="24">
        <f t="shared" si="9"/>
        <v>174</v>
      </c>
      <c r="AA50" s="25">
        <f t="shared" si="9"/>
        <v>2509</v>
      </c>
      <c r="AB50" s="86">
        <f>Y50+Z50+AA50</f>
        <v>2758</v>
      </c>
    </row>
    <row r="51" spans="1:28" ht="79.5" thickBot="1">
      <c r="A51" s="76"/>
      <c r="B51" s="78" t="s">
        <v>115</v>
      </c>
      <c r="C51" s="26" t="s">
        <v>68</v>
      </c>
      <c r="D51" s="80"/>
      <c r="E51" s="46"/>
      <c r="F51" s="83">
        <v>7</v>
      </c>
      <c r="G51" s="84"/>
      <c r="H51" s="46"/>
      <c r="I51" s="85">
        <v>32</v>
      </c>
      <c r="J51" s="80"/>
      <c r="K51" s="46"/>
      <c r="L51" s="83"/>
      <c r="M51" s="84">
        <v>1</v>
      </c>
      <c r="N51" s="46"/>
      <c r="O51" s="85">
        <v>6</v>
      </c>
      <c r="P51" s="80">
        <v>1</v>
      </c>
      <c r="Q51" s="46"/>
      <c r="R51" s="83">
        <v>1</v>
      </c>
      <c r="S51" s="84"/>
      <c r="T51" s="46"/>
      <c r="U51" s="85">
        <v>14</v>
      </c>
      <c r="V51" s="80"/>
      <c r="W51" s="46"/>
      <c r="X51" s="83">
        <v>12</v>
      </c>
      <c r="Y51" s="23">
        <f t="shared" si="9"/>
        <v>2</v>
      </c>
      <c r="Z51" s="24">
        <f t="shared" si="9"/>
        <v>0</v>
      </c>
      <c r="AA51" s="25">
        <f t="shared" si="9"/>
        <v>72</v>
      </c>
      <c r="AB51" s="86">
        <f>Y51+Z51+AA51</f>
        <v>74</v>
      </c>
    </row>
    <row r="52" spans="1:28" ht="36.75" thickBot="1">
      <c r="A52" s="90"/>
      <c r="B52" s="91" t="s">
        <v>29</v>
      </c>
      <c r="C52" s="92"/>
      <c r="D52" s="93">
        <f>D51+D50+D49+D48+D47+D46+D30+D20</f>
        <v>105</v>
      </c>
      <c r="E52" s="93">
        <f aca="true" t="shared" si="10" ref="E52:X52">E51+E50+E49+E48+E47+E46+E30+E20</f>
        <v>328</v>
      </c>
      <c r="F52" s="105">
        <f t="shared" si="10"/>
        <v>1907</v>
      </c>
      <c r="G52" s="96">
        <f t="shared" si="10"/>
        <v>129</v>
      </c>
      <c r="H52" s="93">
        <f t="shared" si="10"/>
        <v>385</v>
      </c>
      <c r="I52" s="106">
        <f t="shared" si="10"/>
        <v>3622</v>
      </c>
      <c r="J52" s="93">
        <f t="shared" si="10"/>
        <v>3</v>
      </c>
      <c r="K52" s="93">
        <f t="shared" si="10"/>
        <v>1</v>
      </c>
      <c r="L52" s="105">
        <f t="shared" si="10"/>
        <v>4</v>
      </c>
      <c r="M52" s="96">
        <f t="shared" si="10"/>
        <v>12</v>
      </c>
      <c r="N52" s="93">
        <f t="shared" si="10"/>
        <v>16</v>
      </c>
      <c r="O52" s="106">
        <f t="shared" si="10"/>
        <v>158</v>
      </c>
      <c r="P52" s="93">
        <f t="shared" si="10"/>
        <v>216</v>
      </c>
      <c r="Q52" s="93">
        <f t="shared" si="10"/>
        <v>606</v>
      </c>
      <c r="R52" s="105">
        <f t="shared" si="10"/>
        <v>4045</v>
      </c>
      <c r="S52" s="96">
        <f t="shared" si="10"/>
        <v>92</v>
      </c>
      <c r="T52" s="93">
        <f t="shared" si="10"/>
        <v>188</v>
      </c>
      <c r="U52" s="106">
        <f t="shared" si="10"/>
        <v>1639</v>
      </c>
      <c r="V52" s="93">
        <f t="shared" si="10"/>
        <v>14</v>
      </c>
      <c r="W52" s="93">
        <f t="shared" si="10"/>
        <v>37</v>
      </c>
      <c r="X52" s="93">
        <f t="shared" si="10"/>
        <v>446</v>
      </c>
      <c r="Y52" s="96">
        <f>Y51+Y50+Y49+Y48+Y47+Y46+Y30+Y8</f>
        <v>571</v>
      </c>
      <c r="Z52" s="94">
        <f>Z51+Z50+Z49+Z48+Z47+Z46+Z30+Z8</f>
        <v>1561</v>
      </c>
      <c r="AA52" s="97">
        <f>AA51+AA50+AA49+AA48+AA47+AA46+AA30+AA8</f>
        <v>11821</v>
      </c>
      <c r="AB52" s="93">
        <f>AB51+AB50+AB49+AB48+AB47+AB46+AB30+AB8</f>
        <v>13953</v>
      </c>
    </row>
    <row r="53" spans="24:26" ht="12.75">
      <c r="X53" s="52"/>
      <c r="Y53" s="53"/>
      <c r="Z53" s="2"/>
    </row>
    <row r="54" spans="2:26" ht="15.75" thickBot="1">
      <c r="B54" s="98" t="s">
        <v>69</v>
      </c>
      <c r="X54" s="52"/>
      <c r="Y54" s="53"/>
      <c r="Z54" s="2"/>
    </row>
    <row r="55" spans="2:28" ht="15" thickBot="1">
      <c r="B55" s="124" t="s">
        <v>70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6"/>
    </row>
    <row r="56" spans="2:28" ht="15" thickBot="1">
      <c r="B56" s="127" t="s">
        <v>71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9"/>
    </row>
    <row r="57" spans="2:28" ht="15" thickBot="1">
      <c r="B57" s="121" t="s">
        <v>72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</row>
    <row r="58" spans="2:28" ht="31.5" customHeight="1">
      <c r="B58" s="117" t="s">
        <v>116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</row>
    <row r="248" ht="12.75">
      <c r="AC248" s="1"/>
    </row>
    <row r="249" ht="12.75">
      <c r="AC249" s="1"/>
    </row>
    <row r="250" ht="12.75">
      <c r="AC250" s="1"/>
    </row>
    <row r="251" ht="12.75">
      <c r="AC251" s="1"/>
    </row>
    <row r="252" ht="12.75">
      <c r="AC252" s="1"/>
    </row>
    <row r="253" ht="12.75">
      <c r="AC253" s="1"/>
    </row>
    <row r="254" ht="12.75">
      <c r="AC254" s="1"/>
    </row>
    <row r="255" ht="12.75">
      <c r="AC255" s="1"/>
    </row>
    <row r="256" ht="12.75">
      <c r="AC256" s="1"/>
    </row>
    <row r="257" ht="12.75">
      <c r="AC257" s="1"/>
    </row>
    <row r="258" ht="12.75">
      <c r="AC258" s="1"/>
    </row>
    <row r="259" ht="12.75">
      <c r="AC259" s="1"/>
    </row>
    <row r="260" ht="12.75">
      <c r="AC260" s="1"/>
    </row>
    <row r="261" ht="12.75">
      <c r="AC261" s="1"/>
    </row>
    <row r="262" ht="12.75">
      <c r="AC262" s="1"/>
    </row>
    <row r="263" ht="12.75">
      <c r="AC263" s="1"/>
    </row>
    <row r="264" ht="12.75">
      <c r="AC264" s="1"/>
    </row>
    <row r="265" ht="12.75">
      <c r="AC265" s="1"/>
    </row>
    <row r="266" ht="12.75">
      <c r="AC266" s="1"/>
    </row>
    <row r="267" ht="12.75">
      <c r="AC267" s="1"/>
    </row>
    <row r="268" ht="12.75">
      <c r="AC268" s="1"/>
    </row>
    <row r="269" ht="12.75">
      <c r="AC269" s="1"/>
    </row>
    <row r="270" ht="12.75">
      <c r="AC270" s="1"/>
    </row>
    <row r="271" ht="12.75">
      <c r="AC271" s="1"/>
    </row>
    <row r="272" ht="12.75">
      <c r="AC272" s="1"/>
    </row>
    <row r="273" ht="12.75">
      <c r="AC273" s="1"/>
    </row>
    <row r="274" ht="12.75">
      <c r="AC274" s="1"/>
    </row>
    <row r="275" ht="12.75">
      <c r="AC275" s="1"/>
    </row>
    <row r="276" ht="12.75">
      <c r="AC276" s="1"/>
    </row>
    <row r="277" ht="12.75">
      <c r="AC277" s="1"/>
    </row>
    <row r="278" ht="12.75">
      <c r="AC278" s="1"/>
    </row>
    <row r="279" ht="12.75">
      <c r="AC279" s="1"/>
    </row>
  </sheetData>
  <mergeCells count="15">
    <mergeCell ref="B58:AB58"/>
    <mergeCell ref="A1:AB1"/>
    <mergeCell ref="A2:AB4"/>
    <mergeCell ref="B57:AB57"/>
    <mergeCell ref="B55:AB55"/>
    <mergeCell ref="B56:AB56"/>
    <mergeCell ref="Y5:AA5"/>
    <mergeCell ref="AB5:AB6"/>
    <mergeCell ref="D5:F5"/>
    <mergeCell ref="G5:I5"/>
    <mergeCell ref="V5:X5"/>
    <mergeCell ref="J5:L5"/>
    <mergeCell ref="M5:O5"/>
    <mergeCell ref="P5:R5"/>
    <mergeCell ref="S5:U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9"/>
  <sheetViews>
    <sheetView zoomScale="75" zoomScaleNormal="75" workbookViewId="0" topLeftCell="A47">
      <selection activeCell="C59" sqref="C59"/>
    </sheetView>
  </sheetViews>
  <sheetFormatPr defaultColWidth="9.00390625" defaultRowHeight="12.75"/>
  <cols>
    <col min="1" max="1" width="1.25" style="3" customWidth="1"/>
    <col min="2" max="2" width="20.125" style="3" customWidth="1"/>
    <col min="3" max="3" width="6.75390625" style="51" customWidth="1"/>
    <col min="4" max="5" width="4.25390625" style="3" customWidth="1"/>
    <col min="6" max="6" width="5.625" style="3" customWidth="1"/>
    <col min="7" max="8" width="4.25390625" style="3" customWidth="1"/>
    <col min="9" max="9" width="5.375" style="3" customWidth="1"/>
    <col min="10" max="10" width="3.125" style="3" customWidth="1"/>
    <col min="11" max="11" width="3.25390625" style="3" customWidth="1"/>
    <col min="12" max="12" width="3.625" style="3" customWidth="1"/>
    <col min="13" max="13" width="3.25390625" style="3" customWidth="1"/>
    <col min="14" max="14" width="3.125" style="3" customWidth="1"/>
    <col min="15" max="15" width="4.375" style="3" customWidth="1"/>
    <col min="16" max="16" width="4.25390625" style="3" customWidth="1"/>
    <col min="17" max="17" width="5.75390625" style="3" customWidth="1"/>
    <col min="18" max="18" width="6.875" style="3" customWidth="1"/>
    <col min="19" max="19" width="3.625" style="3" customWidth="1"/>
    <col min="20" max="20" width="4.375" style="3" customWidth="1"/>
    <col min="21" max="21" width="5.625" style="3" customWidth="1"/>
    <col min="22" max="23" width="3.125" style="3" customWidth="1"/>
    <col min="24" max="24" width="4.25390625" style="3" customWidth="1"/>
    <col min="25" max="25" width="5.75390625" style="51" customWidth="1"/>
    <col min="26" max="26" width="5.875" style="51" customWidth="1"/>
    <col min="27" max="27" width="6.75390625" style="51" customWidth="1"/>
    <col min="28" max="28" width="7.375" style="51" customWidth="1"/>
    <col min="29" max="16384" width="9.125" style="3" customWidth="1"/>
  </cols>
  <sheetData>
    <row r="1" spans="1:28" ht="18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12.75" customHeight="1">
      <c r="A2" s="119" t="s">
        <v>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13.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</row>
    <row r="5" spans="1:28" ht="74.25" customHeight="1" thickBot="1">
      <c r="A5" s="57" t="s">
        <v>1</v>
      </c>
      <c r="B5" s="99" t="s">
        <v>2</v>
      </c>
      <c r="C5" s="59" t="s">
        <v>3</v>
      </c>
      <c r="D5" s="115" t="s">
        <v>4</v>
      </c>
      <c r="E5" s="115"/>
      <c r="F5" s="116"/>
      <c r="G5" s="114" t="s">
        <v>5</v>
      </c>
      <c r="H5" s="115"/>
      <c r="I5" s="116"/>
      <c r="J5" s="114" t="s">
        <v>6</v>
      </c>
      <c r="K5" s="115"/>
      <c r="L5" s="116"/>
      <c r="M5" s="114" t="s">
        <v>7</v>
      </c>
      <c r="N5" s="115"/>
      <c r="O5" s="116"/>
      <c r="P5" s="114" t="s">
        <v>8</v>
      </c>
      <c r="Q5" s="115"/>
      <c r="R5" s="116"/>
      <c r="S5" s="114" t="s">
        <v>9</v>
      </c>
      <c r="T5" s="115"/>
      <c r="U5" s="116"/>
      <c r="V5" s="114" t="s">
        <v>10</v>
      </c>
      <c r="W5" s="115"/>
      <c r="X5" s="116"/>
      <c r="Y5" s="114" t="s">
        <v>11</v>
      </c>
      <c r="Z5" s="115"/>
      <c r="AA5" s="116"/>
      <c r="AB5" s="130" t="s">
        <v>12</v>
      </c>
    </row>
    <row r="6" spans="1:28" ht="38.25" customHeight="1" thickBot="1">
      <c r="A6" s="57"/>
      <c r="B6" s="58"/>
      <c r="C6" s="59"/>
      <c r="D6" s="61" t="s">
        <v>13</v>
      </c>
      <c r="E6" s="62" t="s">
        <v>14</v>
      </c>
      <c r="F6" s="64" t="s">
        <v>15</v>
      </c>
      <c r="G6" s="63" t="s">
        <v>13</v>
      </c>
      <c r="H6" s="62" t="s">
        <v>14</v>
      </c>
      <c r="I6" s="64" t="s">
        <v>15</v>
      </c>
      <c r="J6" s="61" t="s">
        <v>13</v>
      </c>
      <c r="K6" s="62" t="s">
        <v>14</v>
      </c>
      <c r="L6" s="64" t="s">
        <v>15</v>
      </c>
      <c r="M6" s="61" t="s">
        <v>13</v>
      </c>
      <c r="N6" s="62" t="s">
        <v>14</v>
      </c>
      <c r="O6" s="64" t="s">
        <v>15</v>
      </c>
      <c r="P6" s="61" t="s">
        <v>13</v>
      </c>
      <c r="Q6" s="62" t="s">
        <v>14</v>
      </c>
      <c r="R6" s="64" t="s">
        <v>15</v>
      </c>
      <c r="S6" s="61" t="s">
        <v>13</v>
      </c>
      <c r="T6" s="62" t="s">
        <v>14</v>
      </c>
      <c r="U6" s="64" t="s">
        <v>15</v>
      </c>
      <c r="V6" s="61" t="s">
        <v>13</v>
      </c>
      <c r="W6" s="62" t="s">
        <v>14</v>
      </c>
      <c r="X6" s="64" t="s">
        <v>15</v>
      </c>
      <c r="Y6" s="61" t="s">
        <v>13</v>
      </c>
      <c r="Z6" s="62" t="s">
        <v>14</v>
      </c>
      <c r="AA6" s="64" t="s">
        <v>15</v>
      </c>
      <c r="AB6" s="131"/>
    </row>
    <row r="7" spans="1:28" ht="13.5" thickBot="1">
      <c r="A7" s="4">
        <v>1</v>
      </c>
      <c r="B7" s="5">
        <v>2</v>
      </c>
      <c r="C7" s="6"/>
      <c r="D7" s="7">
        <v>3</v>
      </c>
      <c r="E7" s="8">
        <v>4</v>
      </c>
      <c r="F7" s="9">
        <v>5</v>
      </c>
      <c r="G7" s="10">
        <v>6</v>
      </c>
      <c r="H7" s="11">
        <v>7</v>
      </c>
      <c r="I7" s="12">
        <v>8</v>
      </c>
      <c r="J7" s="10">
        <v>9</v>
      </c>
      <c r="K7" s="11">
        <v>10</v>
      </c>
      <c r="L7" s="12">
        <v>11</v>
      </c>
      <c r="M7" s="10">
        <v>12</v>
      </c>
      <c r="N7" s="11">
        <v>13</v>
      </c>
      <c r="O7" s="12">
        <v>14</v>
      </c>
      <c r="P7" s="10">
        <v>15</v>
      </c>
      <c r="Q7" s="11">
        <v>16</v>
      </c>
      <c r="R7" s="12">
        <v>17</v>
      </c>
      <c r="S7" s="10">
        <v>18</v>
      </c>
      <c r="T7" s="11">
        <v>19</v>
      </c>
      <c r="U7" s="12">
        <v>20</v>
      </c>
      <c r="V7" s="10">
        <v>21</v>
      </c>
      <c r="W7" s="11">
        <v>22</v>
      </c>
      <c r="X7" s="12">
        <v>23</v>
      </c>
      <c r="Y7" s="13">
        <v>24</v>
      </c>
      <c r="Z7" s="14">
        <v>25</v>
      </c>
      <c r="AA7" s="15">
        <v>26</v>
      </c>
      <c r="AB7" s="16">
        <v>27</v>
      </c>
    </row>
    <row r="8" spans="1:28" ht="15.75">
      <c r="A8" s="17"/>
      <c r="B8" s="18" t="s">
        <v>16</v>
      </c>
      <c r="C8" s="19" t="s">
        <v>16</v>
      </c>
      <c r="D8" s="20">
        <v>36</v>
      </c>
      <c r="E8" s="21">
        <v>101</v>
      </c>
      <c r="F8" s="22">
        <v>620</v>
      </c>
      <c r="G8" s="20">
        <v>4</v>
      </c>
      <c r="H8" s="21">
        <v>9</v>
      </c>
      <c r="I8" s="22">
        <v>90</v>
      </c>
      <c r="J8" s="20"/>
      <c r="K8" s="21">
        <v>2</v>
      </c>
      <c r="L8" s="22">
        <v>38</v>
      </c>
      <c r="M8" s="20">
        <v>3</v>
      </c>
      <c r="N8" s="21">
        <v>2</v>
      </c>
      <c r="O8" s="22">
        <v>42</v>
      </c>
      <c r="P8" s="20">
        <v>69</v>
      </c>
      <c r="Q8" s="21">
        <v>228</v>
      </c>
      <c r="R8" s="22">
        <v>1728</v>
      </c>
      <c r="S8" s="20">
        <v>38</v>
      </c>
      <c r="T8" s="21">
        <v>67</v>
      </c>
      <c r="U8" s="22">
        <v>602</v>
      </c>
      <c r="V8" s="20">
        <v>2</v>
      </c>
      <c r="W8" s="21">
        <v>13</v>
      </c>
      <c r="X8" s="22">
        <v>79</v>
      </c>
      <c r="Y8" s="23">
        <f>D8+G8+J8+M8+P8+S8+V8</f>
        <v>152</v>
      </c>
      <c r="Z8" s="24">
        <f>E8+H8+K8+N8+Q8+T8+W8</f>
        <v>422</v>
      </c>
      <c r="AA8" s="25">
        <f>F8+I8+L8+O8+R8+U8+X8</f>
        <v>3199</v>
      </c>
      <c r="AB8" s="26">
        <f>Y8+Z8+AA8</f>
        <v>3773</v>
      </c>
    </row>
    <row r="9" spans="1:28" s="75" customFormat="1" ht="12.75">
      <c r="A9" s="100"/>
      <c r="B9" s="101" t="s">
        <v>75</v>
      </c>
      <c r="C9" s="67" t="s">
        <v>16</v>
      </c>
      <c r="D9" s="68"/>
      <c r="E9" s="69"/>
      <c r="F9" s="70">
        <v>3</v>
      </c>
      <c r="G9" s="68"/>
      <c r="H9" s="69">
        <v>2</v>
      </c>
      <c r="I9" s="70">
        <v>5</v>
      </c>
      <c r="J9" s="68"/>
      <c r="K9" s="69"/>
      <c r="L9" s="70">
        <v>1</v>
      </c>
      <c r="M9" s="68"/>
      <c r="N9" s="69"/>
      <c r="O9" s="70">
        <v>5</v>
      </c>
      <c r="P9" s="68"/>
      <c r="Q9" s="69">
        <v>3</v>
      </c>
      <c r="R9" s="70">
        <v>5</v>
      </c>
      <c r="S9" s="68">
        <v>9</v>
      </c>
      <c r="T9" s="69">
        <v>9</v>
      </c>
      <c r="U9" s="70">
        <v>67</v>
      </c>
      <c r="V9" s="68"/>
      <c r="W9" s="69"/>
      <c r="X9" s="70">
        <v>3</v>
      </c>
      <c r="Y9" s="71">
        <f aca="true" t="shared" si="0" ref="Y9:Y21">D9+G9+J9+M9+P9+S9+V9</f>
        <v>9</v>
      </c>
      <c r="Z9" s="72">
        <f aca="true" t="shared" si="1" ref="Z9:Z21">E9+H9+K9+N9+Q9+T9+W9</f>
        <v>14</v>
      </c>
      <c r="AA9" s="73">
        <f aca="true" t="shared" si="2" ref="AA9:AA21">F9+I9+L9+O9+R9+U9+X9</f>
        <v>89</v>
      </c>
      <c r="AB9" s="74">
        <f aca="true" t="shared" si="3" ref="AB9:AB21">Y9+Z9+AA9</f>
        <v>112</v>
      </c>
    </row>
    <row r="10" spans="1:28" s="75" customFormat="1" ht="12.75">
      <c r="A10" s="100"/>
      <c r="B10" s="101" t="s">
        <v>79</v>
      </c>
      <c r="C10" s="67" t="s">
        <v>16</v>
      </c>
      <c r="D10" s="68"/>
      <c r="E10" s="69"/>
      <c r="F10" s="70"/>
      <c r="G10" s="68"/>
      <c r="H10" s="69"/>
      <c r="I10" s="70"/>
      <c r="J10" s="68"/>
      <c r="K10" s="69"/>
      <c r="L10" s="70"/>
      <c r="M10" s="68"/>
      <c r="N10" s="69"/>
      <c r="O10" s="70"/>
      <c r="P10" s="68"/>
      <c r="Q10" s="69"/>
      <c r="R10" s="70"/>
      <c r="S10" s="68"/>
      <c r="T10" s="69"/>
      <c r="U10" s="70"/>
      <c r="V10" s="68"/>
      <c r="W10" s="69"/>
      <c r="X10" s="70"/>
      <c r="Y10" s="71">
        <f t="shared" si="0"/>
        <v>0</v>
      </c>
      <c r="Z10" s="72">
        <f t="shared" si="1"/>
        <v>0</v>
      </c>
      <c r="AA10" s="73">
        <f t="shared" si="2"/>
        <v>0</v>
      </c>
      <c r="AB10" s="74">
        <f t="shared" si="3"/>
        <v>0</v>
      </c>
    </row>
    <row r="11" spans="1:28" s="75" customFormat="1" ht="12.75">
      <c r="A11" s="100"/>
      <c r="B11" s="101" t="s">
        <v>17</v>
      </c>
      <c r="C11" s="67" t="s">
        <v>16</v>
      </c>
      <c r="D11" s="68">
        <v>2</v>
      </c>
      <c r="E11" s="69">
        <v>12</v>
      </c>
      <c r="F11" s="70">
        <v>60</v>
      </c>
      <c r="G11" s="68"/>
      <c r="H11" s="69">
        <v>1</v>
      </c>
      <c r="I11" s="70">
        <v>11</v>
      </c>
      <c r="J11" s="68"/>
      <c r="K11" s="69"/>
      <c r="L11" s="70">
        <v>2</v>
      </c>
      <c r="M11" s="68"/>
      <c r="N11" s="69"/>
      <c r="O11" s="70"/>
      <c r="P11" s="68">
        <v>7</v>
      </c>
      <c r="Q11" s="69">
        <v>20</v>
      </c>
      <c r="R11" s="70">
        <v>213</v>
      </c>
      <c r="S11" s="68">
        <v>8</v>
      </c>
      <c r="T11" s="69">
        <v>21</v>
      </c>
      <c r="U11" s="70">
        <v>177</v>
      </c>
      <c r="V11" s="68">
        <v>1</v>
      </c>
      <c r="W11" s="69">
        <v>4</v>
      </c>
      <c r="X11" s="70">
        <v>27</v>
      </c>
      <c r="Y11" s="71">
        <f t="shared" si="0"/>
        <v>18</v>
      </c>
      <c r="Z11" s="72">
        <f t="shared" si="1"/>
        <v>58</v>
      </c>
      <c r="AA11" s="73">
        <f t="shared" si="2"/>
        <v>490</v>
      </c>
      <c r="AB11" s="74">
        <f t="shared" si="3"/>
        <v>566</v>
      </c>
    </row>
    <row r="12" spans="1:28" s="75" customFormat="1" ht="12.75">
      <c r="A12" s="100"/>
      <c r="B12" s="101" t="s">
        <v>34</v>
      </c>
      <c r="C12" s="67" t="s">
        <v>16</v>
      </c>
      <c r="D12" s="68">
        <v>7</v>
      </c>
      <c r="E12" s="69">
        <v>36</v>
      </c>
      <c r="F12" s="70">
        <v>263</v>
      </c>
      <c r="G12" s="68"/>
      <c r="H12" s="69"/>
      <c r="I12" s="70">
        <v>13</v>
      </c>
      <c r="J12" s="68"/>
      <c r="K12" s="69"/>
      <c r="L12" s="70"/>
      <c r="M12" s="68"/>
      <c r="N12" s="69"/>
      <c r="O12" s="70"/>
      <c r="P12" s="68">
        <v>31</v>
      </c>
      <c r="Q12" s="69">
        <v>100</v>
      </c>
      <c r="R12" s="70">
        <v>802</v>
      </c>
      <c r="S12" s="68">
        <v>5</v>
      </c>
      <c r="T12" s="69">
        <v>5</v>
      </c>
      <c r="U12" s="70">
        <v>127</v>
      </c>
      <c r="V12" s="68"/>
      <c r="W12" s="69"/>
      <c r="X12" s="70">
        <v>18</v>
      </c>
      <c r="Y12" s="71">
        <f t="shared" si="0"/>
        <v>43</v>
      </c>
      <c r="Z12" s="72">
        <f t="shared" si="1"/>
        <v>141</v>
      </c>
      <c r="AA12" s="73">
        <f t="shared" si="2"/>
        <v>1223</v>
      </c>
      <c r="AB12" s="74">
        <f t="shared" si="3"/>
        <v>1407</v>
      </c>
    </row>
    <row r="13" spans="1:28" s="75" customFormat="1" ht="12.75">
      <c r="A13" s="100"/>
      <c r="B13" s="101" t="s">
        <v>80</v>
      </c>
      <c r="C13" s="67" t="s">
        <v>16</v>
      </c>
      <c r="D13" s="68"/>
      <c r="E13" s="69">
        <v>1</v>
      </c>
      <c r="F13" s="70">
        <v>4</v>
      </c>
      <c r="G13" s="68"/>
      <c r="H13" s="69"/>
      <c r="I13" s="70"/>
      <c r="J13" s="68"/>
      <c r="K13" s="69"/>
      <c r="L13" s="70"/>
      <c r="M13" s="68"/>
      <c r="N13" s="69">
        <v>2</v>
      </c>
      <c r="O13" s="70">
        <v>8</v>
      </c>
      <c r="P13" s="68"/>
      <c r="Q13" s="69"/>
      <c r="R13" s="70">
        <v>4</v>
      </c>
      <c r="S13" s="68"/>
      <c r="T13" s="69"/>
      <c r="U13" s="70"/>
      <c r="V13" s="68"/>
      <c r="W13" s="69"/>
      <c r="X13" s="70"/>
      <c r="Y13" s="71">
        <f t="shared" si="0"/>
        <v>0</v>
      </c>
      <c r="Z13" s="72">
        <f t="shared" si="1"/>
        <v>3</v>
      </c>
      <c r="AA13" s="73">
        <f t="shared" si="2"/>
        <v>16</v>
      </c>
      <c r="AB13" s="74">
        <f t="shared" si="3"/>
        <v>19</v>
      </c>
    </row>
    <row r="14" spans="1:28" s="75" customFormat="1" ht="12.75">
      <c r="A14" s="100"/>
      <c r="B14" s="101" t="s">
        <v>18</v>
      </c>
      <c r="C14" s="67" t="s">
        <v>16</v>
      </c>
      <c r="D14" s="68">
        <v>4</v>
      </c>
      <c r="E14" s="69">
        <v>7</v>
      </c>
      <c r="F14" s="70">
        <v>72</v>
      </c>
      <c r="G14" s="68"/>
      <c r="H14" s="69">
        <v>1</v>
      </c>
      <c r="I14" s="70">
        <v>7</v>
      </c>
      <c r="J14" s="68"/>
      <c r="K14" s="69">
        <v>2</v>
      </c>
      <c r="L14" s="70">
        <v>23</v>
      </c>
      <c r="M14" s="68">
        <v>1</v>
      </c>
      <c r="N14" s="69"/>
      <c r="O14" s="70">
        <v>10</v>
      </c>
      <c r="P14" s="68">
        <v>6</v>
      </c>
      <c r="Q14" s="69">
        <v>30</v>
      </c>
      <c r="R14" s="70">
        <v>225</v>
      </c>
      <c r="S14" s="68">
        <v>5</v>
      </c>
      <c r="T14" s="69">
        <v>16</v>
      </c>
      <c r="U14" s="70">
        <v>120</v>
      </c>
      <c r="V14" s="68"/>
      <c r="W14" s="69"/>
      <c r="X14" s="70">
        <v>3</v>
      </c>
      <c r="Y14" s="71">
        <f t="shared" si="0"/>
        <v>16</v>
      </c>
      <c r="Z14" s="72">
        <f t="shared" si="1"/>
        <v>56</v>
      </c>
      <c r="AA14" s="73">
        <f t="shared" si="2"/>
        <v>460</v>
      </c>
      <c r="AB14" s="74">
        <f t="shared" si="3"/>
        <v>532</v>
      </c>
    </row>
    <row r="15" spans="1:28" s="75" customFormat="1" ht="12.75">
      <c r="A15" s="100"/>
      <c r="B15" s="101" t="s">
        <v>19</v>
      </c>
      <c r="C15" s="67" t="s">
        <v>16</v>
      </c>
      <c r="D15" s="68">
        <v>7</v>
      </c>
      <c r="E15" s="69">
        <v>14</v>
      </c>
      <c r="F15" s="70">
        <v>99</v>
      </c>
      <c r="G15" s="68"/>
      <c r="H15" s="69">
        <v>1</v>
      </c>
      <c r="I15" s="70">
        <v>14</v>
      </c>
      <c r="J15" s="68"/>
      <c r="K15" s="69"/>
      <c r="L15" s="70">
        <v>12</v>
      </c>
      <c r="M15" s="68">
        <v>1</v>
      </c>
      <c r="N15" s="69"/>
      <c r="O15" s="70">
        <v>12</v>
      </c>
      <c r="P15" s="68">
        <v>9</v>
      </c>
      <c r="Q15" s="69">
        <v>45</v>
      </c>
      <c r="R15" s="70">
        <v>308</v>
      </c>
      <c r="S15" s="68">
        <v>8</v>
      </c>
      <c r="T15" s="69">
        <v>15</v>
      </c>
      <c r="U15" s="70">
        <v>96</v>
      </c>
      <c r="V15" s="68"/>
      <c r="W15" s="69"/>
      <c r="X15" s="70"/>
      <c r="Y15" s="71">
        <f t="shared" si="0"/>
        <v>25</v>
      </c>
      <c r="Z15" s="72">
        <f t="shared" si="1"/>
        <v>75</v>
      </c>
      <c r="AA15" s="73">
        <f t="shared" si="2"/>
        <v>541</v>
      </c>
      <c r="AB15" s="74">
        <f t="shared" si="3"/>
        <v>641</v>
      </c>
    </row>
    <row r="16" spans="1:28" s="75" customFormat="1" ht="12.75">
      <c r="A16" s="100"/>
      <c r="B16" s="101" t="s">
        <v>35</v>
      </c>
      <c r="C16" s="67" t="s">
        <v>16</v>
      </c>
      <c r="D16" s="68">
        <v>2</v>
      </c>
      <c r="E16" s="69">
        <v>8</v>
      </c>
      <c r="F16" s="70">
        <v>22</v>
      </c>
      <c r="G16" s="68"/>
      <c r="H16" s="69"/>
      <c r="I16" s="70"/>
      <c r="J16" s="68"/>
      <c r="K16" s="69"/>
      <c r="L16" s="70"/>
      <c r="M16" s="68"/>
      <c r="N16" s="69"/>
      <c r="O16" s="70">
        <v>2</v>
      </c>
      <c r="P16" s="68">
        <v>3</v>
      </c>
      <c r="Q16" s="69">
        <v>9</v>
      </c>
      <c r="R16" s="70">
        <v>66</v>
      </c>
      <c r="S16" s="68">
        <v>1</v>
      </c>
      <c r="T16" s="69"/>
      <c r="U16" s="70">
        <v>10</v>
      </c>
      <c r="V16" s="68"/>
      <c r="W16" s="69"/>
      <c r="X16" s="70">
        <v>2</v>
      </c>
      <c r="Y16" s="71">
        <f t="shared" si="0"/>
        <v>6</v>
      </c>
      <c r="Z16" s="72">
        <f t="shared" si="1"/>
        <v>17</v>
      </c>
      <c r="AA16" s="73">
        <f t="shared" si="2"/>
        <v>102</v>
      </c>
      <c r="AB16" s="74">
        <f t="shared" si="3"/>
        <v>125</v>
      </c>
    </row>
    <row r="17" spans="1:28" s="75" customFormat="1" ht="12.75">
      <c r="A17" s="100"/>
      <c r="B17" s="101" t="s">
        <v>81</v>
      </c>
      <c r="C17" s="67" t="s">
        <v>16</v>
      </c>
      <c r="D17" s="68">
        <v>9</v>
      </c>
      <c r="E17" s="69">
        <v>22</v>
      </c>
      <c r="F17" s="70">
        <v>93</v>
      </c>
      <c r="G17" s="68">
        <v>3</v>
      </c>
      <c r="H17" s="69">
        <v>4</v>
      </c>
      <c r="I17" s="70">
        <v>40</v>
      </c>
      <c r="J17" s="68"/>
      <c r="K17" s="69"/>
      <c r="L17" s="70"/>
      <c r="M17" s="68">
        <v>1</v>
      </c>
      <c r="N17" s="69"/>
      <c r="O17" s="70">
        <v>1</v>
      </c>
      <c r="P17" s="68">
        <v>10</v>
      </c>
      <c r="Q17" s="69">
        <v>20</v>
      </c>
      <c r="R17" s="70">
        <v>98</v>
      </c>
      <c r="S17" s="68"/>
      <c r="T17" s="69">
        <v>1</v>
      </c>
      <c r="U17" s="70">
        <v>4</v>
      </c>
      <c r="V17" s="68">
        <v>1</v>
      </c>
      <c r="W17" s="69">
        <v>9</v>
      </c>
      <c r="X17" s="70">
        <v>26</v>
      </c>
      <c r="Y17" s="71">
        <f t="shared" si="0"/>
        <v>24</v>
      </c>
      <c r="Z17" s="72">
        <f t="shared" si="1"/>
        <v>56</v>
      </c>
      <c r="AA17" s="73">
        <f t="shared" si="2"/>
        <v>262</v>
      </c>
      <c r="AB17" s="74">
        <f t="shared" si="3"/>
        <v>342</v>
      </c>
    </row>
    <row r="18" spans="1:28" s="75" customFormat="1" ht="12.75">
      <c r="A18" s="100"/>
      <c r="B18" s="101" t="s">
        <v>82</v>
      </c>
      <c r="C18" s="67" t="s">
        <v>16</v>
      </c>
      <c r="D18" s="68">
        <v>5</v>
      </c>
      <c r="E18" s="69">
        <v>1</v>
      </c>
      <c r="F18" s="70">
        <v>1</v>
      </c>
      <c r="G18" s="68">
        <v>1</v>
      </c>
      <c r="H18" s="69"/>
      <c r="I18" s="70"/>
      <c r="J18" s="68"/>
      <c r="K18" s="69"/>
      <c r="L18" s="70"/>
      <c r="M18" s="68"/>
      <c r="N18" s="69"/>
      <c r="O18" s="70">
        <v>3</v>
      </c>
      <c r="P18" s="68">
        <v>3</v>
      </c>
      <c r="Q18" s="69">
        <v>1</v>
      </c>
      <c r="R18" s="70">
        <v>1</v>
      </c>
      <c r="S18" s="68">
        <v>1</v>
      </c>
      <c r="T18" s="69"/>
      <c r="U18" s="70"/>
      <c r="V18" s="68"/>
      <c r="W18" s="69"/>
      <c r="X18" s="70"/>
      <c r="Y18" s="71">
        <f t="shared" si="0"/>
        <v>10</v>
      </c>
      <c r="Z18" s="72">
        <f t="shared" si="1"/>
        <v>2</v>
      </c>
      <c r="AA18" s="73">
        <f t="shared" si="2"/>
        <v>5</v>
      </c>
      <c r="AB18" s="74">
        <f t="shared" si="3"/>
        <v>17</v>
      </c>
    </row>
    <row r="19" spans="1:28" s="75" customFormat="1" ht="25.5">
      <c r="A19" s="100"/>
      <c r="B19" s="101" t="s">
        <v>83</v>
      </c>
      <c r="C19" s="67" t="s">
        <v>16</v>
      </c>
      <c r="D19" s="68"/>
      <c r="E19" s="69"/>
      <c r="F19" s="70"/>
      <c r="G19" s="68"/>
      <c r="H19" s="69"/>
      <c r="I19" s="70"/>
      <c r="J19" s="68"/>
      <c r="K19" s="69"/>
      <c r="L19" s="70"/>
      <c r="M19" s="68"/>
      <c r="N19" s="69"/>
      <c r="O19" s="70"/>
      <c r="P19" s="68"/>
      <c r="Q19" s="69"/>
      <c r="R19" s="70"/>
      <c r="S19" s="68"/>
      <c r="T19" s="69"/>
      <c r="U19" s="70"/>
      <c r="V19" s="68"/>
      <c r="W19" s="69"/>
      <c r="X19" s="70"/>
      <c r="Y19" s="71">
        <f t="shared" si="0"/>
        <v>0</v>
      </c>
      <c r="Z19" s="72">
        <f t="shared" si="1"/>
        <v>0</v>
      </c>
      <c r="AA19" s="73">
        <f t="shared" si="2"/>
        <v>0</v>
      </c>
      <c r="AB19" s="74">
        <f t="shared" si="3"/>
        <v>0</v>
      </c>
    </row>
    <row r="20" spans="1:28" s="75" customFormat="1" ht="12.75">
      <c r="A20" s="100"/>
      <c r="B20" s="101" t="s">
        <v>96</v>
      </c>
      <c r="C20" s="67" t="s">
        <v>16</v>
      </c>
      <c r="D20" s="68"/>
      <c r="E20" s="69"/>
      <c r="F20" s="70">
        <v>3</v>
      </c>
      <c r="G20" s="68"/>
      <c r="H20" s="69"/>
      <c r="I20" s="70"/>
      <c r="J20" s="68"/>
      <c r="K20" s="69"/>
      <c r="L20" s="70"/>
      <c r="M20" s="68"/>
      <c r="N20" s="69"/>
      <c r="O20" s="70">
        <v>1</v>
      </c>
      <c r="P20" s="68"/>
      <c r="Q20" s="69"/>
      <c r="R20" s="70">
        <v>6</v>
      </c>
      <c r="S20" s="68">
        <v>1</v>
      </c>
      <c r="T20" s="69"/>
      <c r="U20" s="70">
        <v>1</v>
      </c>
      <c r="V20" s="68"/>
      <c r="W20" s="69"/>
      <c r="X20" s="70"/>
      <c r="Y20" s="71">
        <f t="shared" si="0"/>
        <v>1</v>
      </c>
      <c r="Z20" s="72">
        <f t="shared" si="1"/>
        <v>0</v>
      </c>
      <c r="AA20" s="73">
        <f t="shared" si="2"/>
        <v>11</v>
      </c>
      <c r="AB20" s="74">
        <f t="shared" si="3"/>
        <v>12</v>
      </c>
    </row>
    <row r="21" spans="1:28" s="75" customFormat="1" ht="31.5">
      <c r="A21" s="56"/>
      <c r="B21" s="38" t="s">
        <v>76</v>
      </c>
      <c r="C21" s="29" t="s">
        <v>16</v>
      </c>
      <c r="D21" s="30">
        <f>SUM(D9:D20)</f>
        <v>36</v>
      </c>
      <c r="E21" s="30">
        <f aca="true" t="shared" si="4" ref="E21:X21">SUM(E9:E20)</f>
        <v>101</v>
      </c>
      <c r="F21" s="30">
        <f t="shared" si="4"/>
        <v>620</v>
      </c>
      <c r="G21" s="30">
        <f t="shared" si="4"/>
        <v>4</v>
      </c>
      <c r="H21" s="30">
        <f t="shared" si="4"/>
        <v>9</v>
      </c>
      <c r="I21" s="30">
        <f t="shared" si="4"/>
        <v>90</v>
      </c>
      <c r="J21" s="30">
        <f t="shared" si="4"/>
        <v>0</v>
      </c>
      <c r="K21" s="30">
        <f t="shared" si="4"/>
        <v>2</v>
      </c>
      <c r="L21" s="30">
        <f t="shared" si="4"/>
        <v>38</v>
      </c>
      <c r="M21" s="30">
        <f t="shared" si="4"/>
        <v>3</v>
      </c>
      <c r="N21" s="30">
        <f t="shared" si="4"/>
        <v>2</v>
      </c>
      <c r="O21" s="30">
        <f t="shared" si="4"/>
        <v>42</v>
      </c>
      <c r="P21" s="30">
        <f t="shared" si="4"/>
        <v>69</v>
      </c>
      <c r="Q21" s="30">
        <f t="shared" si="4"/>
        <v>228</v>
      </c>
      <c r="R21" s="30">
        <f t="shared" si="4"/>
        <v>1728</v>
      </c>
      <c r="S21" s="30">
        <f t="shared" si="4"/>
        <v>38</v>
      </c>
      <c r="T21" s="30">
        <f t="shared" si="4"/>
        <v>67</v>
      </c>
      <c r="U21" s="30">
        <f t="shared" si="4"/>
        <v>602</v>
      </c>
      <c r="V21" s="30">
        <f t="shared" si="4"/>
        <v>2</v>
      </c>
      <c r="W21" s="30">
        <f t="shared" si="4"/>
        <v>13</v>
      </c>
      <c r="X21" s="30">
        <f t="shared" si="4"/>
        <v>79</v>
      </c>
      <c r="Y21" s="31">
        <f t="shared" si="0"/>
        <v>152</v>
      </c>
      <c r="Z21" s="32">
        <f t="shared" si="1"/>
        <v>422</v>
      </c>
      <c r="AA21" s="33">
        <f t="shared" si="2"/>
        <v>3199</v>
      </c>
      <c r="AB21" s="34">
        <f t="shared" si="3"/>
        <v>3773</v>
      </c>
    </row>
    <row r="22" spans="1:28" ht="15.75">
      <c r="A22" s="35"/>
      <c r="B22" s="36" t="s">
        <v>64</v>
      </c>
      <c r="C22" s="19" t="s">
        <v>63</v>
      </c>
      <c r="D22" s="20">
        <v>105</v>
      </c>
      <c r="E22" s="21">
        <v>260</v>
      </c>
      <c r="F22" s="22">
        <v>1669</v>
      </c>
      <c r="G22" s="20">
        <v>46</v>
      </c>
      <c r="H22" s="21">
        <v>116</v>
      </c>
      <c r="I22" s="22">
        <v>798</v>
      </c>
      <c r="J22" s="20"/>
      <c r="K22" s="21"/>
      <c r="L22" s="22">
        <v>27</v>
      </c>
      <c r="M22" s="20">
        <v>2</v>
      </c>
      <c r="N22" s="21">
        <v>6</v>
      </c>
      <c r="O22" s="22">
        <v>20</v>
      </c>
      <c r="P22" s="20">
        <v>199</v>
      </c>
      <c r="Q22" s="21">
        <v>628</v>
      </c>
      <c r="R22" s="22">
        <v>3631</v>
      </c>
      <c r="S22" s="20">
        <v>19</v>
      </c>
      <c r="T22" s="21">
        <v>66</v>
      </c>
      <c r="U22" s="22">
        <v>408</v>
      </c>
      <c r="V22" s="20">
        <v>4</v>
      </c>
      <c r="W22" s="21">
        <v>5</v>
      </c>
      <c r="X22" s="22">
        <v>73</v>
      </c>
      <c r="Y22" s="23">
        <f aca="true" t="shared" si="5" ref="Y22:AA59">D22+G22+J22+M22+P22+S22+V22</f>
        <v>375</v>
      </c>
      <c r="Z22" s="24">
        <f t="shared" si="5"/>
        <v>1081</v>
      </c>
      <c r="AA22" s="25">
        <f t="shared" si="5"/>
        <v>6626</v>
      </c>
      <c r="AB22" s="26">
        <f aca="true" t="shared" si="6" ref="AB22:AB59">Y22+Z22+AA22</f>
        <v>8082</v>
      </c>
    </row>
    <row r="23" spans="1:28" ht="12.75">
      <c r="A23" s="65"/>
      <c r="B23" s="66" t="s">
        <v>20</v>
      </c>
      <c r="C23" s="67" t="s">
        <v>63</v>
      </c>
      <c r="D23" s="68">
        <v>8</v>
      </c>
      <c r="E23" s="69">
        <v>14</v>
      </c>
      <c r="F23" s="70">
        <v>185</v>
      </c>
      <c r="G23" s="68"/>
      <c r="H23" s="69">
        <v>3</v>
      </c>
      <c r="I23" s="70">
        <v>20</v>
      </c>
      <c r="J23" s="68"/>
      <c r="K23" s="69"/>
      <c r="L23" s="70">
        <v>2</v>
      </c>
      <c r="M23" s="68"/>
      <c r="N23" s="69">
        <v>1</v>
      </c>
      <c r="O23" s="70">
        <v>4</v>
      </c>
      <c r="P23" s="68">
        <v>11</v>
      </c>
      <c r="Q23" s="69">
        <v>22</v>
      </c>
      <c r="R23" s="70">
        <v>201</v>
      </c>
      <c r="S23" s="68">
        <v>3</v>
      </c>
      <c r="T23" s="69">
        <v>12</v>
      </c>
      <c r="U23" s="70">
        <v>123</v>
      </c>
      <c r="V23" s="68"/>
      <c r="W23" s="69"/>
      <c r="X23" s="70"/>
      <c r="Y23" s="71">
        <f t="shared" si="5"/>
        <v>22</v>
      </c>
      <c r="Z23" s="72">
        <f t="shared" si="5"/>
        <v>52</v>
      </c>
      <c r="AA23" s="73">
        <f t="shared" si="5"/>
        <v>535</v>
      </c>
      <c r="AB23" s="74">
        <f t="shared" si="6"/>
        <v>609</v>
      </c>
    </row>
    <row r="24" spans="1:28" ht="12.75">
      <c r="A24" s="65"/>
      <c r="B24" s="66" t="s">
        <v>21</v>
      </c>
      <c r="C24" s="67" t="s">
        <v>63</v>
      </c>
      <c r="D24" s="68">
        <v>7</v>
      </c>
      <c r="E24" s="69">
        <v>29</v>
      </c>
      <c r="F24" s="70">
        <v>219</v>
      </c>
      <c r="G24" s="68">
        <v>2</v>
      </c>
      <c r="H24" s="69"/>
      <c r="I24" s="70">
        <v>18</v>
      </c>
      <c r="J24" s="68"/>
      <c r="K24" s="69"/>
      <c r="L24" s="70">
        <v>14</v>
      </c>
      <c r="M24" s="68"/>
      <c r="N24" s="69"/>
      <c r="O24" s="70"/>
      <c r="P24" s="68">
        <v>13</v>
      </c>
      <c r="Q24" s="69">
        <v>112</v>
      </c>
      <c r="R24" s="70">
        <v>474</v>
      </c>
      <c r="S24" s="68">
        <v>9</v>
      </c>
      <c r="T24" s="69">
        <v>26</v>
      </c>
      <c r="U24" s="70">
        <v>138</v>
      </c>
      <c r="V24" s="68"/>
      <c r="W24" s="69">
        <v>1</v>
      </c>
      <c r="X24" s="70">
        <v>10</v>
      </c>
      <c r="Y24" s="71">
        <f t="shared" si="5"/>
        <v>31</v>
      </c>
      <c r="Z24" s="72">
        <f t="shared" si="5"/>
        <v>168</v>
      </c>
      <c r="AA24" s="73">
        <f t="shared" si="5"/>
        <v>873</v>
      </c>
      <c r="AB24" s="74">
        <f t="shared" si="6"/>
        <v>1072</v>
      </c>
    </row>
    <row r="25" spans="1:28" ht="12.75">
      <c r="A25" s="65"/>
      <c r="B25" s="66" t="s">
        <v>45</v>
      </c>
      <c r="C25" s="67" t="s">
        <v>63</v>
      </c>
      <c r="D25" s="68">
        <v>60</v>
      </c>
      <c r="E25" s="69">
        <v>166</v>
      </c>
      <c r="F25" s="70">
        <v>963</v>
      </c>
      <c r="G25" s="68">
        <v>21</v>
      </c>
      <c r="H25" s="69">
        <v>58</v>
      </c>
      <c r="I25" s="70">
        <v>293</v>
      </c>
      <c r="J25" s="68"/>
      <c r="K25" s="69"/>
      <c r="L25" s="70">
        <v>11</v>
      </c>
      <c r="M25" s="68"/>
      <c r="N25" s="69">
        <v>5</v>
      </c>
      <c r="O25" s="70">
        <v>15</v>
      </c>
      <c r="P25" s="68">
        <v>77</v>
      </c>
      <c r="Q25" s="69">
        <v>271</v>
      </c>
      <c r="R25" s="70">
        <v>1513</v>
      </c>
      <c r="S25" s="68">
        <v>5</v>
      </c>
      <c r="T25" s="69">
        <v>16</v>
      </c>
      <c r="U25" s="70">
        <v>78</v>
      </c>
      <c r="V25" s="68">
        <v>4</v>
      </c>
      <c r="W25" s="69">
        <v>4</v>
      </c>
      <c r="X25" s="70">
        <v>59</v>
      </c>
      <c r="Y25" s="71">
        <f t="shared" si="5"/>
        <v>167</v>
      </c>
      <c r="Z25" s="72">
        <f t="shared" si="5"/>
        <v>520</v>
      </c>
      <c r="AA25" s="73">
        <f t="shared" si="5"/>
        <v>2932</v>
      </c>
      <c r="AB25" s="74">
        <f t="shared" si="6"/>
        <v>3619</v>
      </c>
    </row>
    <row r="26" spans="1:28" ht="25.5">
      <c r="A26" s="65"/>
      <c r="B26" s="66" t="s">
        <v>100</v>
      </c>
      <c r="C26" s="67" t="s">
        <v>63</v>
      </c>
      <c r="D26" s="68">
        <v>3</v>
      </c>
      <c r="E26" s="69">
        <v>6</v>
      </c>
      <c r="F26" s="70">
        <v>51</v>
      </c>
      <c r="G26" s="68"/>
      <c r="H26" s="69"/>
      <c r="I26" s="70"/>
      <c r="J26" s="68"/>
      <c r="K26" s="69"/>
      <c r="L26" s="70"/>
      <c r="M26" s="68"/>
      <c r="N26" s="69"/>
      <c r="O26" s="70">
        <v>1</v>
      </c>
      <c r="P26" s="68">
        <v>7</v>
      </c>
      <c r="Q26" s="69">
        <v>27</v>
      </c>
      <c r="R26" s="70">
        <v>131</v>
      </c>
      <c r="S26" s="68"/>
      <c r="T26" s="69">
        <v>1</v>
      </c>
      <c r="U26" s="70">
        <v>12</v>
      </c>
      <c r="V26" s="68"/>
      <c r="W26" s="69"/>
      <c r="X26" s="70">
        <v>4</v>
      </c>
      <c r="Y26" s="71">
        <f t="shared" si="5"/>
        <v>10</v>
      </c>
      <c r="Z26" s="72">
        <f t="shared" si="5"/>
        <v>34</v>
      </c>
      <c r="AA26" s="73">
        <f t="shared" si="5"/>
        <v>199</v>
      </c>
      <c r="AB26" s="74">
        <f t="shared" si="6"/>
        <v>243</v>
      </c>
    </row>
    <row r="27" spans="1:28" ht="12.75">
      <c r="A27" s="65"/>
      <c r="B27" s="66" t="s">
        <v>40</v>
      </c>
      <c r="C27" s="67" t="s">
        <v>63</v>
      </c>
      <c r="D27" s="68">
        <v>25</v>
      </c>
      <c r="E27" s="69">
        <v>41</v>
      </c>
      <c r="F27" s="70">
        <v>240</v>
      </c>
      <c r="G27" s="68">
        <v>23</v>
      </c>
      <c r="H27" s="69">
        <v>55</v>
      </c>
      <c r="I27" s="70">
        <v>453</v>
      </c>
      <c r="J27" s="68"/>
      <c r="K27" s="69"/>
      <c r="L27" s="70"/>
      <c r="M27" s="68">
        <v>2</v>
      </c>
      <c r="N27" s="69"/>
      <c r="O27" s="70"/>
      <c r="P27" s="68">
        <v>88</v>
      </c>
      <c r="Q27" s="69">
        <v>184</v>
      </c>
      <c r="R27" s="70">
        <v>1270</v>
      </c>
      <c r="S27" s="68">
        <v>2</v>
      </c>
      <c r="T27" s="69">
        <v>11</v>
      </c>
      <c r="U27" s="70">
        <v>57</v>
      </c>
      <c r="V27" s="68"/>
      <c r="W27" s="69"/>
      <c r="X27" s="70"/>
      <c r="Y27" s="71">
        <f t="shared" si="5"/>
        <v>140</v>
      </c>
      <c r="Z27" s="72">
        <f t="shared" si="5"/>
        <v>291</v>
      </c>
      <c r="AA27" s="73">
        <f t="shared" si="5"/>
        <v>2020</v>
      </c>
      <c r="AB27" s="74">
        <f t="shared" si="6"/>
        <v>2451</v>
      </c>
    </row>
    <row r="28" spans="1:28" ht="12.75">
      <c r="A28" s="65"/>
      <c r="B28" s="66" t="s">
        <v>90</v>
      </c>
      <c r="C28" s="67" t="s">
        <v>63</v>
      </c>
      <c r="D28" s="68">
        <v>2</v>
      </c>
      <c r="E28" s="69">
        <v>4</v>
      </c>
      <c r="F28" s="70">
        <v>11</v>
      </c>
      <c r="G28" s="68"/>
      <c r="H28" s="69"/>
      <c r="I28" s="70">
        <v>14</v>
      </c>
      <c r="J28" s="68"/>
      <c r="K28" s="69"/>
      <c r="L28" s="70"/>
      <c r="M28" s="68"/>
      <c r="N28" s="69"/>
      <c r="O28" s="70"/>
      <c r="P28" s="68">
        <v>3</v>
      </c>
      <c r="Q28" s="69">
        <v>12</v>
      </c>
      <c r="R28" s="70">
        <v>42</v>
      </c>
      <c r="S28" s="68"/>
      <c r="T28" s="69"/>
      <c r="U28" s="70"/>
      <c r="V28" s="68"/>
      <c r="W28" s="69"/>
      <c r="X28" s="70"/>
      <c r="Y28" s="71">
        <f t="shared" si="5"/>
        <v>5</v>
      </c>
      <c r="Z28" s="72">
        <f t="shared" si="5"/>
        <v>16</v>
      </c>
      <c r="AA28" s="73">
        <f t="shared" si="5"/>
        <v>67</v>
      </c>
      <c r="AB28" s="74">
        <f t="shared" si="6"/>
        <v>88</v>
      </c>
    </row>
    <row r="29" spans="1:28" ht="31.5">
      <c r="A29" s="27"/>
      <c r="B29" s="28" t="s">
        <v>74</v>
      </c>
      <c r="C29" s="29" t="s">
        <v>63</v>
      </c>
      <c r="D29" s="30">
        <f>SUM(D23:D28)</f>
        <v>105</v>
      </c>
      <c r="E29" s="30">
        <f aca="true" t="shared" si="7" ref="E29:X29">SUM(E23:E28)</f>
        <v>260</v>
      </c>
      <c r="F29" s="30">
        <f t="shared" si="7"/>
        <v>1669</v>
      </c>
      <c r="G29" s="30">
        <f t="shared" si="7"/>
        <v>46</v>
      </c>
      <c r="H29" s="30">
        <f t="shared" si="7"/>
        <v>116</v>
      </c>
      <c r="I29" s="30">
        <f t="shared" si="7"/>
        <v>798</v>
      </c>
      <c r="J29" s="30">
        <f t="shared" si="7"/>
        <v>0</v>
      </c>
      <c r="K29" s="30">
        <f t="shared" si="7"/>
        <v>0</v>
      </c>
      <c r="L29" s="30">
        <f t="shared" si="7"/>
        <v>27</v>
      </c>
      <c r="M29" s="30">
        <f t="shared" si="7"/>
        <v>2</v>
      </c>
      <c r="N29" s="30">
        <f t="shared" si="7"/>
        <v>6</v>
      </c>
      <c r="O29" s="30">
        <f t="shared" si="7"/>
        <v>20</v>
      </c>
      <c r="P29" s="30">
        <f t="shared" si="7"/>
        <v>199</v>
      </c>
      <c r="Q29" s="30">
        <f t="shared" si="7"/>
        <v>628</v>
      </c>
      <c r="R29" s="30">
        <f t="shared" si="7"/>
        <v>3631</v>
      </c>
      <c r="S29" s="30">
        <f t="shared" si="7"/>
        <v>19</v>
      </c>
      <c r="T29" s="30">
        <f t="shared" si="7"/>
        <v>66</v>
      </c>
      <c r="U29" s="30">
        <f t="shared" si="7"/>
        <v>408</v>
      </c>
      <c r="V29" s="30">
        <f t="shared" si="7"/>
        <v>4</v>
      </c>
      <c r="W29" s="30">
        <f t="shared" si="7"/>
        <v>5</v>
      </c>
      <c r="X29" s="30">
        <f t="shared" si="7"/>
        <v>73</v>
      </c>
      <c r="Y29" s="31">
        <f t="shared" si="5"/>
        <v>375</v>
      </c>
      <c r="Z29" s="32">
        <f t="shared" si="5"/>
        <v>1081</v>
      </c>
      <c r="AA29" s="33">
        <f t="shared" si="5"/>
        <v>6626</v>
      </c>
      <c r="AB29" s="34">
        <f t="shared" si="6"/>
        <v>8082</v>
      </c>
    </row>
    <row r="30" spans="1:28" ht="31.5">
      <c r="A30" s="35"/>
      <c r="B30" s="36" t="s">
        <v>65</v>
      </c>
      <c r="C30" s="19" t="s">
        <v>66</v>
      </c>
      <c r="D30" s="20">
        <v>154</v>
      </c>
      <c r="E30" s="21">
        <v>318</v>
      </c>
      <c r="F30" s="22">
        <v>2197</v>
      </c>
      <c r="G30" s="20">
        <v>84</v>
      </c>
      <c r="H30" s="21">
        <v>282</v>
      </c>
      <c r="I30" s="22">
        <v>3221</v>
      </c>
      <c r="J30" s="20"/>
      <c r="K30" s="21">
        <v>3</v>
      </c>
      <c r="L30" s="22">
        <v>9</v>
      </c>
      <c r="M30" s="20">
        <v>6</v>
      </c>
      <c r="N30" s="21">
        <v>2</v>
      </c>
      <c r="O30" s="22">
        <v>44</v>
      </c>
      <c r="P30" s="20">
        <v>343</v>
      </c>
      <c r="Q30" s="21">
        <v>855</v>
      </c>
      <c r="R30" s="22">
        <v>5822</v>
      </c>
      <c r="S30" s="20">
        <v>29</v>
      </c>
      <c r="T30" s="21">
        <v>53</v>
      </c>
      <c r="U30" s="22">
        <v>552</v>
      </c>
      <c r="V30" s="20">
        <v>12</v>
      </c>
      <c r="W30" s="21">
        <v>41</v>
      </c>
      <c r="X30" s="22">
        <v>511</v>
      </c>
      <c r="Y30" s="23">
        <f t="shared" si="5"/>
        <v>628</v>
      </c>
      <c r="Z30" s="24">
        <f t="shared" si="5"/>
        <v>1554</v>
      </c>
      <c r="AA30" s="25">
        <f t="shared" si="5"/>
        <v>12356</v>
      </c>
      <c r="AB30" s="26">
        <f t="shared" si="6"/>
        <v>14538</v>
      </c>
    </row>
    <row r="31" spans="1:28" s="75" customFormat="1" ht="12.75">
      <c r="A31" s="65"/>
      <c r="B31" s="66" t="s">
        <v>42</v>
      </c>
      <c r="C31" s="67" t="s">
        <v>66</v>
      </c>
      <c r="D31" s="68">
        <v>17</v>
      </c>
      <c r="E31" s="69">
        <v>47</v>
      </c>
      <c r="F31" s="70">
        <v>228</v>
      </c>
      <c r="G31" s="68">
        <v>11</v>
      </c>
      <c r="H31" s="69">
        <v>43</v>
      </c>
      <c r="I31" s="70">
        <v>457</v>
      </c>
      <c r="J31" s="68"/>
      <c r="K31" s="69">
        <v>3</v>
      </c>
      <c r="L31" s="70">
        <v>9</v>
      </c>
      <c r="M31" s="68">
        <v>1</v>
      </c>
      <c r="N31" s="69"/>
      <c r="O31" s="70">
        <v>4</v>
      </c>
      <c r="P31" s="68">
        <v>52</v>
      </c>
      <c r="Q31" s="69">
        <v>126</v>
      </c>
      <c r="R31" s="70">
        <v>725</v>
      </c>
      <c r="S31" s="68">
        <v>4</v>
      </c>
      <c r="T31" s="69">
        <v>4</v>
      </c>
      <c r="U31" s="70">
        <v>30</v>
      </c>
      <c r="V31" s="68"/>
      <c r="W31" s="69"/>
      <c r="X31" s="70">
        <v>15</v>
      </c>
      <c r="Y31" s="71">
        <f t="shared" si="5"/>
        <v>85</v>
      </c>
      <c r="Z31" s="72">
        <f t="shared" si="5"/>
        <v>223</v>
      </c>
      <c r="AA31" s="73">
        <f t="shared" si="5"/>
        <v>1468</v>
      </c>
      <c r="AB31" s="74">
        <f t="shared" si="6"/>
        <v>1776</v>
      </c>
    </row>
    <row r="32" spans="1:28" s="75" customFormat="1" ht="12.75">
      <c r="A32" s="65"/>
      <c r="B32" s="66" t="s">
        <v>41</v>
      </c>
      <c r="C32" s="67" t="s">
        <v>66</v>
      </c>
      <c r="D32" s="68">
        <v>38</v>
      </c>
      <c r="E32" s="69">
        <v>99</v>
      </c>
      <c r="F32" s="70">
        <v>712</v>
      </c>
      <c r="G32" s="68">
        <v>19</v>
      </c>
      <c r="H32" s="69">
        <v>33</v>
      </c>
      <c r="I32" s="70">
        <v>748</v>
      </c>
      <c r="J32" s="68"/>
      <c r="K32" s="69"/>
      <c r="L32" s="70"/>
      <c r="M32" s="68">
        <v>1</v>
      </c>
      <c r="N32" s="69">
        <v>1</v>
      </c>
      <c r="O32" s="70">
        <v>12</v>
      </c>
      <c r="P32" s="68">
        <v>74</v>
      </c>
      <c r="Q32" s="69">
        <v>196</v>
      </c>
      <c r="R32" s="70">
        <v>1214</v>
      </c>
      <c r="S32" s="68">
        <v>6</v>
      </c>
      <c r="T32" s="69">
        <v>14</v>
      </c>
      <c r="U32" s="70">
        <v>104</v>
      </c>
      <c r="V32" s="68">
        <v>7</v>
      </c>
      <c r="W32" s="69">
        <v>15</v>
      </c>
      <c r="X32" s="70">
        <v>166</v>
      </c>
      <c r="Y32" s="71">
        <f t="shared" si="5"/>
        <v>145</v>
      </c>
      <c r="Z32" s="72">
        <f t="shared" si="5"/>
        <v>358</v>
      </c>
      <c r="AA32" s="73">
        <f t="shared" si="5"/>
        <v>2956</v>
      </c>
      <c r="AB32" s="74">
        <f t="shared" si="6"/>
        <v>3459</v>
      </c>
    </row>
    <row r="33" spans="1:28" s="75" customFormat="1" ht="12.75">
      <c r="A33" s="65"/>
      <c r="B33" s="66" t="s">
        <v>87</v>
      </c>
      <c r="C33" s="67" t="s">
        <v>66</v>
      </c>
      <c r="D33" s="68">
        <v>10</v>
      </c>
      <c r="E33" s="69">
        <v>26</v>
      </c>
      <c r="F33" s="70">
        <v>157</v>
      </c>
      <c r="G33" s="68">
        <v>13</v>
      </c>
      <c r="H33" s="69">
        <v>31</v>
      </c>
      <c r="I33" s="70">
        <v>350</v>
      </c>
      <c r="J33" s="68"/>
      <c r="K33" s="69"/>
      <c r="L33" s="70"/>
      <c r="M33" s="68"/>
      <c r="N33" s="69">
        <v>1</v>
      </c>
      <c r="O33" s="70">
        <v>5</v>
      </c>
      <c r="P33" s="68">
        <v>24</v>
      </c>
      <c r="Q33" s="69">
        <v>43</v>
      </c>
      <c r="R33" s="70">
        <v>474</v>
      </c>
      <c r="S33" s="68">
        <v>1</v>
      </c>
      <c r="T33" s="69">
        <v>1</v>
      </c>
      <c r="U33" s="70">
        <v>69</v>
      </c>
      <c r="V33" s="68">
        <v>1</v>
      </c>
      <c r="W33" s="69">
        <v>8</v>
      </c>
      <c r="X33" s="70">
        <v>85</v>
      </c>
      <c r="Y33" s="71">
        <f t="shared" si="5"/>
        <v>49</v>
      </c>
      <c r="Z33" s="72">
        <f t="shared" si="5"/>
        <v>110</v>
      </c>
      <c r="AA33" s="73">
        <f t="shared" si="5"/>
        <v>1140</v>
      </c>
      <c r="AB33" s="74">
        <f t="shared" si="6"/>
        <v>1299</v>
      </c>
    </row>
    <row r="34" spans="1:28" s="75" customFormat="1" ht="12.75">
      <c r="A34" s="65"/>
      <c r="B34" s="66" t="s">
        <v>43</v>
      </c>
      <c r="C34" s="67" t="s">
        <v>66</v>
      </c>
      <c r="D34" s="68">
        <v>20</v>
      </c>
      <c r="E34" s="69">
        <v>45</v>
      </c>
      <c r="F34" s="70">
        <v>417</v>
      </c>
      <c r="G34" s="68">
        <v>21</v>
      </c>
      <c r="H34" s="69">
        <v>116</v>
      </c>
      <c r="I34" s="70">
        <v>1107</v>
      </c>
      <c r="J34" s="68"/>
      <c r="K34" s="69"/>
      <c r="L34" s="70"/>
      <c r="M34" s="68">
        <v>4</v>
      </c>
      <c r="N34" s="69"/>
      <c r="O34" s="70">
        <v>9</v>
      </c>
      <c r="P34" s="68">
        <v>49</v>
      </c>
      <c r="Q34" s="69">
        <v>131</v>
      </c>
      <c r="R34" s="70">
        <v>1326</v>
      </c>
      <c r="S34" s="68">
        <v>11</v>
      </c>
      <c r="T34" s="69">
        <v>9</v>
      </c>
      <c r="U34" s="70">
        <v>113</v>
      </c>
      <c r="V34" s="68">
        <v>1</v>
      </c>
      <c r="W34" s="69">
        <v>8</v>
      </c>
      <c r="X34" s="70">
        <v>143</v>
      </c>
      <c r="Y34" s="71">
        <f t="shared" si="5"/>
        <v>106</v>
      </c>
      <c r="Z34" s="72">
        <f t="shared" si="5"/>
        <v>309</v>
      </c>
      <c r="AA34" s="73">
        <f t="shared" si="5"/>
        <v>3115</v>
      </c>
      <c r="AB34" s="74">
        <f t="shared" si="6"/>
        <v>3530</v>
      </c>
    </row>
    <row r="35" spans="1:28" s="75" customFormat="1" ht="12.75">
      <c r="A35" s="65"/>
      <c r="B35" s="66" t="s">
        <v>47</v>
      </c>
      <c r="C35" s="67" t="s">
        <v>66</v>
      </c>
      <c r="D35" s="68"/>
      <c r="E35" s="69"/>
      <c r="F35" s="70">
        <v>2</v>
      </c>
      <c r="G35" s="68"/>
      <c r="H35" s="69"/>
      <c r="I35" s="70"/>
      <c r="J35" s="68"/>
      <c r="K35" s="69"/>
      <c r="L35" s="70"/>
      <c r="M35" s="68"/>
      <c r="N35" s="69"/>
      <c r="O35" s="70"/>
      <c r="P35" s="68"/>
      <c r="Q35" s="69">
        <v>2</v>
      </c>
      <c r="R35" s="70"/>
      <c r="S35" s="68"/>
      <c r="T35" s="69"/>
      <c r="U35" s="70"/>
      <c r="V35" s="68"/>
      <c r="W35" s="69"/>
      <c r="X35" s="70"/>
      <c r="Y35" s="71">
        <f t="shared" si="5"/>
        <v>0</v>
      </c>
      <c r="Z35" s="72">
        <f t="shared" si="5"/>
        <v>2</v>
      </c>
      <c r="AA35" s="73">
        <f t="shared" si="5"/>
        <v>2</v>
      </c>
      <c r="AB35" s="74">
        <f t="shared" si="6"/>
        <v>4</v>
      </c>
    </row>
    <row r="36" spans="1:28" s="75" customFormat="1" ht="12.75">
      <c r="A36" s="65"/>
      <c r="B36" s="66" t="s">
        <v>48</v>
      </c>
      <c r="C36" s="67" t="s">
        <v>66</v>
      </c>
      <c r="D36" s="68">
        <v>14</v>
      </c>
      <c r="E36" s="69">
        <v>36</v>
      </c>
      <c r="F36" s="70">
        <v>138</v>
      </c>
      <c r="G36" s="68">
        <v>6</v>
      </c>
      <c r="H36" s="69">
        <v>15</v>
      </c>
      <c r="I36" s="70">
        <v>133</v>
      </c>
      <c r="J36" s="68"/>
      <c r="K36" s="69"/>
      <c r="L36" s="70"/>
      <c r="M36" s="68"/>
      <c r="N36" s="69"/>
      <c r="O36" s="70"/>
      <c r="P36" s="68">
        <v>6</v>
      </c>
      <c r="Q36" s="69">
        <v>11</v>
      </c>
      <c r="R36" s="70">
        <v>160</v>
      </c>
      <c r="S36" s="68"/>
      <c r="T36" s="69"/>
      <c r="U36" s="70"/>
      <c r="V36" s="68"/>
      <c r="W36" s="69"/>
      <c r="X36" s="70"/>
      <c r="Y36" s="71">
        <f t="shared" si="5"/>
        <v>26</v>
      </c>
      <c r="Z36" s="72">
        <f t="shared" si="5"/>
        <v>62</v>
      </c>
      <c r="AA36" s="73">
        <f t="shared" si="5"/>
        <v>431</v>
      </c>
      <c r="AB36" s="74">
        <f t="shared" si="6"/>
        <v>519</v>
      </c>
    </row>
    <row r="37" spans="1:28" s="75" customFormat="1" ht="12.75">
      <c r="A37" s="65"/>
      <c r="B37" s="66" t="s">
        <v>101</v>
      </c>
      <c r="C37" s="67" t="s">
        <v>66</v>
      </c>
      <c r="D37" s="68"/>
      <c r="E37" s="69"/>
      <c r="F37" s="70">
        <v>1</v>
      </c>
      <c r="G37" s="68"/>
      <c r="H37" s="69"/>
      <c r="I37" s="70">
        <v>11</v>
      </c>
      <c r="J37" s="68"/>
      <c r="K37" s="69"/>
      <c r="L37" s="70"/>
      <c r="M37" s="68"/>
      <c r="N37" s="69"/>
      <c r="O37" s="70">
        <v>7</v>
      </c>
      <c r="P37" s="68"/>
      <c r="Q37" s="69"/>
      <c r="R37" s="70"/>
      <c r="S37" s="68"/>
      <c r="T37" s="69"/>
      <c r="U37" s="70">
        <v>5</v>
      </c>
      <c r="V37" s="68"/>
      <c r="W37" s="69"/>
      <c r="X37" s="70"/>
      <c r="Y37" s="71">
        <f t="shared" si="5"/>
        <v>0</v>
      </c>
      <c r="Z37" s="72">
        <f t="shared" si="5"/>
        <v>0</v>
      </c>
      <c r="AA37" s="73">
        <f t="shared" si="5"/>
        <v>24</v>
      </c>
      <c r="AB37" s="74">
        <f t="shared" si="6"/>
        <v>24</v>
      </c>
    </row>
    <row r="38" spans="1:28" s="75" customFormat="1" ht="12.75">
      <c r="A38" s="65"/>
      <c r="B38" s="66" t="s">
        <v>99</v>
      </c>
      <c r="C38" s="67" t="s">
        <v>66</v>
      </c>
      <c r="D38" s="68"/>
      <c r="E38" s="69"/>
      <c r="F38" s="70">
        <v>6</v>
      </c>
      <c r="G38" s="68"/>
      <c r="H38" s="69"/>
      <c r="I38" s="70">
        <v>17</v>
      </c>
      <c r="J38" s="68"/>
      <c r="K38" s="69"/>
      <c r="L38" s="70"/>
      <c r="M38" s="68"/>
      <c r="N38" s="69"/>
      <c r="O38" s="70"/>
      <c r="P38" s="68"/>
      <c r="Q38" s="69"/>
      <c r="R38" s="70">
        <v>1</v>
      </c>
      <c r="S38" s="68"/>
      <c r="T38" s="69"/>
      <c r="U38" s="70"/>
      <c r="V38" s="68"/>
      <c r="W38" s="69"/>
      <c r="X38" s="70"/>
      <c r="Y38" s="71">
        <f t="shared" si="5"/>
        <v>0</v>
      </c>
      <c r="Z38" s="72">
        <f t="shared" si="5"/>
        <v>0</v>
      </c>
      <c r="AA38" s="73">
        <f t="shared" si="5"/>
        <v>24</v>
      </c>
      <c r="AB38" s="74">
        <f t="shared" si="6"/>
        <v>24</v>
      </c>
    </row>
    <row r="39" spans="1:28" s="75" customFormat="1" ht="12.75">
      <c r="A39" s="65"/>
      <c r="B39" s="66" t="s">
        <v>102</v>
      </c>
      <c r="C39" s="67" t="s">
        <v>66</v>
      </c>
      <c r="D39" s="68"/>
      <c r="E39" s="69"/>
      <c r="F39" s="70"/>
      <c r="G39" s="68"/>
      <c r="H39" s="69"/>
      <c r="I39" s="70"/>
      <c r="J39" s="68"/>
      <c r="K39" s="69"/>
      <c r="L39" s="70"/>
      <c r="M39" s="68"/>
      <c r="N39" s="69"/>
      <c r="O39" s="70"/>
      <c r="P39" s="68"/>
      <c r="Q39" s="69"/>
      <c r="R39" s="70">
        <v>1</v>
      </c>
      <c r="S39" s="68"/>
      <c r="T39" s="69"/>
      <c r="U39" s="70"/>
      <c r="V39" s="68"/>
      <c r="W39" s="69"/>
      <c r="X39" s="70"/>
      <c r="Y39" s="71">
        <f t="shared" si="5"/>
        <v>0</v>
      </c>
      <c r="Z39" s="72">
        <f t="shared" si="5"/>
        <v>0</v>
      </c>
      <c r="AA39" s="73">
        <f t="shared" si="5"/>
        <v>1</v>
      </c>
      <c r="AB39" s="74">
        <f t="shared" si="6"/>
        <v>1</v>
      </c>
    </row>
    <row r="40" spans="1:28" s="75" customFormat="1" ht="25.5">
      <c r="A40" s="65"/>
      <c r="B40" s="66" t="s">
        <v>49</v>
      </c>
      <c r="C40" s="67" t="s">
        <v>66</v>
      </c>
      <c r="D40" s="68"/>
      <c r="E40" s="69"/>
      <c r="F40" s="70"/>
      <c r="G40" s="68"/>
      <c r="H40" s="69"/>
      <c r="I40" s="70"/>
      <c r="J40" s="68"/>
      <c r="K40" s="69"/>
      <c r="L40" s="70"/>
      <c r="M40" s="68"/>
      <c r="N40" s="69"/>
      <c r="O40" s="70"/>
      <c r="P40" s="68"/>
      <c r="Q40" s="69"/>
      <c r="R40" s="70">
        <v>1</v>
      </c>
      <c r="S40" s="68"/>
      <c r="T40" s="69"/>
      <c r="U40" s="70"/>
      <c r="V40" s="68"/>
      <c r="W40" s="69"/>
      <c r="X40" s="70"/>
      <c r="Y40" s="71">
        <f t="shared" si="5"/>
        <v>0</v>
      </c>
      <c r="Z40" s="72">
        <f t="shared" si="5"/>
        <v>0</v>
      </c>
      <c r="AA40" s="73">
        <f t="shared" si="5"/>
        <v>1</v>
      </c>
      <c r="AB40" s="74">
        <f t="shared" si="6"/>
        <v>1</v>
      </c>
    </row>
    <row r="41" spans="1:28" s="75" customFormat="1" ht="12.75">
      <c r="A41" s="65"/>
      <c r="B41" s="66" t="s">
        <v>50</v>
      </c>
      <c r="C41" s="67" t="s">
        <v>66</v>
      </c>
      <c r="D41" s="68"/>
      <c r="E41" s="69"/>
      <c r="F41" s="70"/>
      <c r="G41" s="68"/>
      <c r="H41" s="69">
        <v>1</v>
      </c>
      <c r="I41" s="70">
        <v>1</v>
      </c>
      <c r="J41" s="68"/>
      <c r="K41" s="69"/>
      <c r="L41" s="70"/>
      <c r="M41" s="68"/>
      <c r="N41" s="69"/>
      <c r="O41" s="70"/>
      <c r="P41" s="68"/>
      <c r="Q41" s="69"/>
      <c r="R41" s="70"/>
      <c r="S41" s="68"/>
      <c r="T41" s="69"/>
      <c r="U41" s="70"/>
      <c r="V41" s="68"/>
      <c r="W41" s="69"/>
      <c r="X41" s="70"/>
      <c r="Y41" s="71">
        <f t="shared" si="5"/>
        <v>0</v>
      </c>
      <c r="Z41" s="72">
        <f t="shared" si="5"/>
        <v>1</v>
      </c>
      <c r="AA41" s="73">
        <f t="shared" si="5"/>
        <v>1</v>
      </c>
      <c r="AB41" s="74">
        <f t="shared" si="6"/>
        <v>2</v>
      </c>
    </row>
    <row r="42" spans="1:28" s="75" customFormat="1" ht="12.75">
      <c r="A42" s="65"/>
      <c r="B42" s="66" t="s">
        <v>86</v>
      </c>
      <c r="C42" s="67" t="s">
        <v>66</v>
      </c>
      <c r="D42" s="68"/>
      <c r="E42" s="69"/>
      <c r="F42" s="70"/>
      <c r="G42" s="68"/>
      <c r="H42" s="69"/>
      <c r="I42" s="70"/>
      <c r="J42" s="68"/>
      <c r="K42" s="69"/>
      <c r="L42" s="70"/>
      <c r="M42" s="68"/>
      <c r="N42" s="69"/>
      <c r="O42" s="70"/>
      <c r="P42" s="68"/>
      <c r="Q42" s="69"/>
      <c r="R42" s="70"/>
      <c r="S42" s="68"/>
      <c r="T42" s="69"/>
      <c r="U42" s="70">
        <v>2</v>
      </c>
      <c r="V42" s="68"/>
      <c r="W42" s="69"/>
      <c r="X42" s="70"/>
      <c r="Y42" s="71">
        <f t="shared" si="5"/>
        <v>0</v>
      </c>
      <c r="Z42" s="72">
        <f t="shared" si="5"/>
        <v>0</v>
      </c>
      <c r="AA42" s="73">
        <f t="shared" si="5"/>
        <v>2</v>
      </c>
      <c r="AB42" s="74">
        <f t="shared" si="6"/>
        <v>2</v>
      </c>
    </row>
    <row r="43" spans="1:28" s="75" customFormat="1" ht="12.75">
      <c r="A43" s="65"/>
      <c r="B43" s="66" t="s">
        <v>103</v>
      </c>
      <c r="C43" s="67" t="s">
        <v>66</v>
      </c>
      <c r="D43" s="68">
        <v>1</v>
      </c>
      <c r="E43" s="69"/>
      <c r="F43" s="70">
        <v>2</v>
      </c>
      <c r="G43" s="68"/>
      <c r="H43" s="69"/>
      <c r="I43" s="70"/>
      <c r="J43" s="68"/>
      <c r="K43" s="69"/>
      <c r="L43" s="70"/>
      <c r="M43" s="68"/>
      <c r="N43" s="69"/>
      <c r="O43" s="70"/>
      <c r="P43" s="68"/>
      <c r="Q43" s="69"/>
      <c r="R43" s="70">
        <v>1</v>
      </c>
      <c r="S43" s="68"/>
      <c r="T43" s="69"/>
      <c r="U43" s="70">
        <v>6</v>
      </c>
      <c r="V43" s="68"/>
      <c r="W43" s="69"/>
      <c r="X43" s="70"/>
      <c r="Y43" s="71">
        <f t="shared" si="5"/>
        <v>1</v>
      </c>
      <c r="Z43" s="72">
        <f t="shared" si="5"/>
        <v>0</v>
      </c>
      <c r="AA43" s="73">
        <f t="shared" si="5"/>
        <v>9</v>
      </c>
      <c r="AB43" s="74">
        <f t="shared" si="6"/>
        <v>10</v>
      </c>
    </row>
    <row r="44" spans="1:28" s="75" customFormat="1" ht="12.75">
      <c r="A44" s="65"/>
      <c r="B44" s="66" t="s">
        <v>104</v>
      </c>
      <c r="C44" s="67" t="s">
        <v>66</v>
      </c>
      <c r="D44" s="68"/>
      <c r="E44" s="69"/>
      <c r="F44" s="70"/>
      <c r="G44" s="68"/>
      <c r="H44" s="69"/>
      <c r="I44" s="70"/>
      <c r="J44" s="68"/>
      <c r="K44" s="69"/>
      <c r="L44" s="70"/>
      <c r="M44" s="68"/>
      <c r="N44" s="69"/>
      <c r="O44" s="70">
        <v>3</v>
      </c>
      <c r="P44" s="68"/>
      <c r="Q44" s="69"/>
      <c r="R44" s="70"/>
      <c r="S44" s="68"/>
      <c r="T44" s="69">
        <v>2</v>
      </c>
      <c r="U44" s="70">
        <v>4</v>
      </c>
      <c r="V44" s="68"/>
      <c r="W44" s="69"/>
      <c r="X44" s="70"/>
      <c r="Y44" s="71">
        <f t="shared" si="5"/>
        <v>0</v>
      </c>
      <c r="Z44" s="72">
        <f t="shared" si="5"/>
        <v>2</v>
      </c>
      <c r="AA44" s="73">
        <f t="shared" si="5"/>
        <v>7</v>
      </c>
      <c r="AB44" s="74">
        <f t="shared" si="6"/>
        <v>9</v>
      </c>
    </row>
    <row r="45" spans="1:28" s="75" customFormat="1" ht="25.5">
      <c r="A45" s="65"/>
      <c r="B45" s="66" t="s">
        <v>51</v>
      </c>
      <c r="C45" s="67" t="s">
        <v>66</v>
      </c>
      <c r="D45" s="68"/>
      <c r="E45" s="69"/>
      <c r="F45" s="70"/>
      <c r="G45" s="68"/>
      <c r="H45" s="69"/>
      <c r="I45" s="70"/>
      <c r="J45" s="68"/>
      <c r="K45" s="69"/>
      <c r="L45" s="70"/>
      <c r="M45" s="68"/>
      <c r="N45" s="69"/>
      <c r="O45" s="70"/>
      <c r="P45" s="68"/>
      <c r="Q45" s="69"/>
      <c r="R45" s="70"/>
      <c r="S45" s="68"/>
      <c r="T45" s="69">
        <v>1</v>
      </c>
      <c r="U45" s="70">
        <v>3</v>
      </c>
      <c r="V45" s="68"/>
      <c r="W45" s="69"/>
      <c r="X45" s="70"/>
      <c r="Y45" s="71">
        <f t="shared" si="5"/>
        <v>0</v>
      </c>
      <c r="Z45" s="72">
        <f t="shared" si="5"/>
        <v>1</v>
      </c>
      <c r="AA45" s="73">
        <f t="shared" si="5"/>
        <v>3</v>
      </c>
      <c r="AB45" s="74">
        <f t="shared" si="6"/>
        <v>4</v>
      </c>
    </row>
    <row r="46" spans="1:28" s="75" customFormat="1" ht="12.75">
      <c r="A46" s="65"/>
      <c r="B46" s="66" t="s">
        <v>52</v>
      </c>
      <c r="C46" s="67" t="s">
        <v>66</v>
      </c>
      <c r="D46" s="68">
        <v>31</v>
      </c>
      <c r="E46" s="69">
        <v>37</v>
      </c>
      <c r="F46" s="70">
        <v>383</v>
      </c>
      <c r="G46" s="68"/>
      <c r="H46" s="69"/>
      <c r="I46" s="70">
        <v>134</v>
      </c>
      <c r="J46" s="68"/>
      <c r="K46" s="69"/>
      <c r="L46" s="70"/>
      <c r="M46" s="68"/>
      <c r="N46" s="69"/>
      <c r="O46" s="70">
        <v>3</v>
      </c>
      <c r="P46" s="68">
        <v>110</v>
      </c>
      <c r="Q46" s="69">
        <v>232</v>
      </c>
      <c r="R46" s="70">
        <v>1225</v>
      </c>
      <c r="S46" s="68">
        <v>3</v>
      </c>
      <c r="T46" s="69">
        <v>19</v>
      </c>
      <c r="U46" s="70">
        <v>187</v>
      </c>
      <c r="V46" s="68"/>
      <c r="W46" s="69">
        <v>2</v>
      </c>
      <c r="X46" s="70">
        <v>55</v>
      </c>
      <c r="Y46" s="71">
        <f t="shared" si="5"/>
        <v>144</v>
      </c>
      <c r="Z46" s="72">
        <f t="shared" si="5"/>
        <v>290</v>
      </c>
      <c r="AA46" s="73">
        <f t="shared" si="5"/>
        <v>1987</v>
      </c>
      <c r="AB46" s="74">
        <f t="shared" si="6"/>
        <v>2421</v>
      </c>
    </row>
    <row r="47" spans="1:28" s="75" customFormat="1" ht="12.75">
      <c r="A47" s="65"/>
      <c r="B47" s="66" t="s">
        <v>105</v>
      </c>
      <c r="C47" s="67" t="s">
        <v>66</v>
      </c>
      <c r="D47" s="68"/>
      <c r="E47" s="69"/>
      <c r="F47" s="70"/>
      <c r="G47" s="68"/>
      <c r="H47" s="69"/>
      <c r="I47" s="70"/>
      <c r="J47" s="68"/>
      <c r="K47" s="69"/>
      <c r="L47" s="70"/>
      <c r="M47" s="68"/>
      <c r="N47" s="69"/>
      <c r="O47" s="70"/>
      <c r="P47" s="68"/>
      <c r="Q47" s="69">
        <v>1</v>
      </c>
      <c r="R47" s="70"/>
      <c r="S47" s="68"/>
      <c r="T47" s="69"/>
      <c r="U47" s="70"/>
      <c r="V47" s="68"/>
      <c r="W47" s="69"/>
      <c r="X47" s="70"/>
      <c r="Y47" s="71">
        <f t="shared" si="5"/>
        <v>0</v>
      </c>
      <c r="Z47" s="72">
        <f t="shared" si="5"/>
        <v>1</v>
      </c>
      <c r="AA47" s="73">
        <f t="shared" si="5"/>
        <v>0</v>
      </c>
      <c r="AB47" s="74">
        <f t="shared" si="6"/>
        <v>1</v>
      </c>
    </row>
    <row r="48" spans="1:28" s="75" customFormat="1" ht="12.75">
      <c r="A48" s="65"/>
      <c r="B48" s="66" t="s">
        <v>53</v>
      </c>
      <c r="C48" s="67" t="s">
        <v>66</v>
      </c>
      <c r="D48" s="68">
        <v>1</v>
      </c>
      <c r="E48" s="69"/>
      <c r="F48" s="70"/>
      <c r="G48" s="68"/>
      <c r="H48" s="69">
        <v>1</v>
      </c>
      <c r="I48" s="70">
        <v>6</v>
      </c>
      <c r="J48" s="68"/>
      <c r="K48" s="69"/>
      <c r="L48" s="70"/>
      <c r="M48" s="68"/>
      <c r="N48" s="69"/>
      <c r="O48" s="70"/>
      <c r="P48" s="68">
        <v>1</v>
      </c>
      <c r="Q48" s="69">
        <v>1</v>
      </c>
      <c r="R48" s="70">
        <v>5</v>
      </c>
      <c r="S48" s="68"/>
      <c r="T48" s="69"/>
      <c r="U48" s="70"/>
      <c r="V48" s="68"/>
      <c r="W48" s="69"/>
      <c r="X48" s="70"/>
      <c r="Y48" s="71">
        <f t="shared" si="5"/>
        <v>2</v>
      </c>
      <c r="Z48" s="72">
        <f t="shared" si="5"/>
        <v>2</v>
      </c>
      <c r="AA48" s="73">
        <f t="shared" si="5"/>
        <v>11</v>
      </c>
      <c r="AB48" s="74">
        <f t="shared" si="6"/>
        <v>15</v>
      </c>
    </row>
    <row r="49" spans="1:28" s="75" customFormat="1" ht="12.75">
      <c r="A49" s="65"/>
      <c r="B49" s="66" t="s">
        <v>88</v>
      </c>
      <c r="C49" s="67" t="s">
        <v>66</v>
      </c>
      <c r="D49" s="68"/>
      <c r="E49" s="69"/>
      <c r="F49" s="70"/>
      <c r="G49" s="68"/>
      <c r="H49" s="69"/>
      <c r="I49" s="70">
        <v>4</v>
      </c>
      <c r="J49" s="68"/>
      <c r="K49" s="69"/>
      <c r="L49" s="70"/>
      <c r="M49" s="68"/>
      <c r="N49" s="69"/>
      <c r="O49" s="70"/>
      <c r="P49" s="68"/>
      <c r="Q49" s="69"/>
      <c r="R49" s="70"/>
      <c r="S49" s="68"/>
      <c r="T49" s="69"/>
      <c r="U49" s="70">
        <v>3</v>
      </c>
      <c r="V49" s="68"/>
      <c r="W49" s="69"/>
      <c r="X49" s="70"/>
      <c r="Y49" s="71">
        <f t="shared" si="5"/>
        <v>0</v>
      </c>
      <c r="Z49" s="72">
        <f t="shared" si="5"/>
        <v>0</v>
      </c>
      <c r="AA49" s="73">
        <f t="shared" si="5"/>
        <v>7</v>
      </c>
      <c r="AB49" s="74">
        <f t="shared" si="6"/>
        <v>7</v>
      </c>
    </row>
    <row r="50" spans="1:28" s="75" customFormat="1" ht="12.75">
      <c r="A50" s="65"/>
      <c r="B50" s="66" t="s">
        <v>54</v>
      </c>
      <c r="C50" s="67" t="s">
        <v>66</v>
      </c>
      <c r="D50" s="68"/>
      <c r="E50" s="69"/>
      <c r="F50" s="70"/>
      <c r="G50" s="68"/>
      <c r="H50" s="69">
        <v>1</v>
      </c>
      <c r="I50" s="70">
        <v>1</v>
      </c>
      <c r="J50" s="68"/>
      <c r="K50" s="69"/>
      <c r="L50" s="70"/>
      <c r="M50" s="68"/>
      <c r="N50" s="69"/>
      <c r="O50" s="70"/>
      <c r="P50" s="68"/>
      <c r="Q50" s="69">
        <v>1</v>
      </c>
      <c r="R50" s="70"/>
      <c r="S50" s="68"/>
      <c r="T50" s="69"/>
      <c r="U50" s="70"/>
      <c r="V50" s="68"/>
      <c r="W50" s="69"/>
      <c r="X50" s="70"/>
      <c r="Y50" s="71">
        <f t="shared" si="5"/>
        <v>0</v>
      </c>
      <c r="Z50" s="72">
        <f t="shared" si="5"/>
        <v>2</v>
      </c>
      <c r="AA50" s="73">
        <f t="shared" si="5"/>
        <v>1</v>
      </c>
      <c r="AB50" s="74">
        <f t="shared" si="6"/>
        <v>3</v>
      </c>
    </row>
    <row r="51" spans="1:28" s="75" customFormat="1" ht="12.75">
      <c r="A51" s="65"/>
      <c r="B51" s="66" t="s">
        <v>106</v>
      </c>
      <c r="C51" s="67" t="s">
        <v>66</v>
      </c>
      <c r="D51" s="68"/>
      <c r="E51" s="69"/>
      <c r="F51" s="70">
        <v>1</v>
      </c>
      <c r="G51" s="68"/>
      <c r="H51" s="69"/>
      <c r="I51" s="70">
        <v>1</v>
      </c>
      <c r="J51" s="68"/>
      <c r="K51" s="69"/>
      <c r="L51" s="70"/>
      <c r="M51" s="68"/>
      <c r="N51" s="69"/>
      <c r="O51" s="70"/>
      <c r="P51" s="68"/>
      <c r="Q51" s="69"/>
      <c r="R51" s="70"/>
      <c r="S51" s="68"/>
      <c r="T51" s="69"/>
      <c r="U51" s="70">
        <v>5</v>
      </c>
      <c r="V51" s="68"/>
      <c r="W51" s="69"/>
      <c r="X51" s="70"/>
      <c r="Y51" s="71">
        <f t="shared" si="5"/>
        <v>0</v>
      </c>
      <c r="Z51" s="72">
        <f t="shared" si="5"/>
        <v>0</v>
      </c>
      <c r="AA51" s="73">
        <f t="shared" si="5"/>
        <v>7</v>
      </c>
      <c r="AB51" s="74">
        <f t="shared" si="6"/>
        <v>7</v>
      </c>
    </row>
    <row r="52" spans="1:28" s="75" customFormat="1" ht="25.5">
      <c r="A52" s="65"/>
      <c r="B52" s="66" t="s">
        <v>107</v>
      </c>
      <c r="C52" s="67" t="s">
        <v>66</v>
      </c>
      <c r="D52" s="68">
        <v>15</v>
      </c>
      <c r="E52" s="69">
        <v>11</v>
      </c>
      <c r="F52" s="70">
        <v>75</v>
      </c>
      <c r="G52" s="68">
        <v>8</v>
      </c>
      <c r="H52" s="69">
        <v>8</v>
      </c>
      <c r="I52" s="70">
        <v>81</v>
      </c>
      <c r="J52" s="68"/>
      <c r="K52" s="69"/>
      <c r="L52" s="70"/>
      <c r="M52" s="68"/>
      <c r="N52" s="69"/>
      <c r="O52" s="70">
        <v>1</v>
      </c>
      <c r="P52" s="68">
        <v>15</v>
      </c>
      <c r="Q52" s="69">
        <v>66</v>
      </c>
      <c r="R52" s="70">
        <v>433</v>
      </c>
      <c r="S52" s="68">
        <v>2</v>
      </c>
      <c r="T52" s="69">
        <v>2</v>
      </c>
      <c r="U52" s="70">
        <v>10</v>
      </c>
      <c r="V52" s="68">
        <v>2</v>
      </c>
      <c r="W52" s="69">
        <v>5</v>
      </c>
      <c r="X52" s="70">
        <v>7</v>
      </c>
      <c r="Y52" s="71">
        <f t="shared" si="5"/>
        <v>42</v>
      </c>
      <c r="Z52" s="72">
        <f>E52+H52+K52+N52+Q52+T52+W52</f>
        <v>92</v>
      </c>
      <c r="AA52" s="73">
        <f t="shared" si="5"/>
        <v>607</v>
      </c>
      <c r="AB52" s="74">
        <f t="shared" si="6"/>
        <v>741</v>
      </c>
    </row>
    <row r="53" spans="1:28" s="75" customFormat="1" ht="25.5">
      <c r="A53" s="65"/>
      <c r="B53" s="66" t="s">
        <v>55</v>
      </c>
      <c r="C53" s="67" t="s">
        <v>66</v>
      </c>
      <c r="D53" s="68">
        <v>7</v>
      </c>
      <c r="E53" s="69">
        <v>17</v>
      </c>
      <c r="F53" s="70">
        <v>74</v>
      </c>
      <c r="G53" s="68">
        <v>6</v>
      </c>
      <c r="H53" s="69">
        <v>31</v>
      </c>
      <c r="I53" s="70">
        <v>163</v>
      </c>
      <c r="J53" s="68"/>
      <c r="K53" s="69"/>
      <c r="L53" s="70"/>
      <c r="M53" s="68"/>
      <c r="N53" s="69"/>
      <c r="O53" s="70"/>
      <c r="P53" s="68">
        <v>12</v>
      </c>
      <c r="Q53" s="69">
        <v>45</v>
      </c>
      <c r="R53" s="70">
        <v>251</v>
      </c>
      <c r="S53" s="68">
        <v>2</v>
      </c>
      <c r="T53" s="69">
        <v>1</v>
      </c>
      <c r="U53" s="70">
        <v>10</v>
      </c>
      <c r="V53" s="68">
        <v>1</v>
      </c>
      <c r="W53" s="69">
        <v>3</v>
      </c>
      <c r="X53" s="70">
        <v>40</v>
      </c>
      <c r="Y53" s="71">
        <f t="shared" si="5"/>
        <v>28</v>
      </c>
      <c r="Z53" s="72">
        <f t="shared" si="5"/>
        <v>97</v>
      </c>
      <c r="AA53" s="73">
        <f t="shared" si="5"/>
        <v>538</v>
      </c>
      <c r="AB53" s="74">
        <f t="shared" si="6"/>
        <v>663</v>
      </c>
    </row>
    <row r="54" spans="1:28" s="75" customFormat="1" ht="24.75" customHeight="1">
      <c r="A54" s="65"/>
      <c r="B54" s="66" t="s">
        <v>108</v>
      </c>
      <c r="C54" s="67" t="s">
        <v>66</v>
      </c>
      <c r="D54" s="68"/>
      <c r="E54" s="69"/>
      <c r="F54" s="70">
        <v>1</v>
      </c>
      <c r="G54" s="68"/>
      <c r="H54" s="69"/>
      <c r="I54" s="70"/>
      <c r="J54" s="68"/>
      <c r="K54" s="69"/>
      <c r="L54" s="70"/>
      <c r="M54" s="68"/>
      <c r="N54" s="69"/>
      <c r="O54" s="70"/>
      <c r="P54" s="68"/>
      <c r="Q54" s="69"/>
      <c r="R54" s="70">
        <v>3</v>
      </c>
      <c r="S54" s="68"/>
      <c r="T54" s="69"/>
      <c r="U54" s="70">
        <v>1</v>
      </c>
      <c r="V54" s="68"/>
      <c r="W54" s="69"/>
      <c r="X54" s="70"/>
      <c r="Y54" s="71">
        <f t="shared" si="5"/>
        <v>0</v>
      </c>
      <c r="Z54" s="72">
        <f t="shared" si="5"/>
        <v>0</v>
      </c>
      <c r="AA54" s="73">
        <f t="shared" si="5"/>
        <v>5</v>
      </c>
      <c r="AB54" s="74">
        <f t="shared" si="6"/>
        <v>5</v>
      </c>
    </row>
    <row r="55" spans="1:28" s="75" customFormat="1" ht="13.5" customHeight="1">
      <c r="A55" s="65"/>
      <c r="B55" s="66" t="s">
        <v>109</v>
      </c>
      <c r="C55" s="67" t="s">
        <v>66</v>
      </c>
      <c r="D55" s="68"/>
      <c r="E55" s="69"/>
      <c r="F55" s="70"/>
      <c r="G55" s="68"/>
      <c r="H55" s="69"/>
      <c r="I55" s="70"/>
      <c r="J55" s="68"/>
      <c r="K55" s="69"/>
      <c r="L55" s="70"/>
      <c r="M55" s="68"/>
      <c r="N55" s="69"/>
      <c r="O55" s="70"/>
      <c r="P55" s="68"/>
      <c r="Q55" s="69"/>
      <c r="R55" s="70">
        <v>1</v>
      </c>
      <c r="S55" s="68"/>
      <c r="T55" s="69"/>
      <c r="U55" s="70"/>
      <c r="V55" s="68"/>
      <c r="W55" s="69"/>
      <c r="X55" s="70"/>
      <c r="Y55" s="71">
        <f t="shared" si="5"/>
        <v>0</v>
      </c>
      <c r="Z55" s="72">
        <f t="shared" si="5"/>
        <v>0</v>
      </c>
      <c r="AA55" s="73">
        <f t="shared" si="5"/>
        <v>1</v>
      </c>
      <c r="AB55" s="74">
        <f t="shared" si="6"/>
        <v>1</v>
      </c>
    </row>
    <row r="56" spans="1:28" s="75" customFormat="1" ht="12.75">
      <c r="A56" s="65"/>
      <c r="B56" s="66" t="s">
        <v>56</v>
      </c>
      <c r="C56" s="67" t="s">
        <v>66</v>
      </c>
      <c r="D56" s="68"/>
      <c r="E56" s="69"/>
      <c r="F56" s="70"/>
      <c r="G56" s="68"/>
      <c r="H56" s="69">
        <v>2</v>
      </c>
      <c r="I56" s="70">
        <v>7</v>
      </c>
      <c r="J56" s="68"/>
      <c r="K56" s="69"/>
      <c r="L56" s="70"/>
      <c r="M56" s="68"/>
      <c r="N56" s="69"/>
      <c r="O56" s="70"/>
      <c r="P56" s="68"/>
      <c r="Q56" s="69"/>
      <c r="R56" s="70">
        <v>1</v>
      </c>
      <c r="S56" s="68"/>
      <c r="T56" s="69"/>
      <c r="U56" s="70"/>
      <c r="V56" s="68"/>
      <c r="W56" s="69"/>
      <c r="X56" s="70"/>
      <c r="Y56" s="71">
        <f t="shared" si="5"/>
        <v>0</v>
      </c>
      <c r="Z56" s="72">
        <f t="shared" si="5"/>
        <v>2</v>
      </c>
      <c r="AA56" s="73">
        <f t="shared" si="5"/>
        <v>8</v>
      </c>
      <c r="AB56" s="74">
        <f t="shared" si="6"/>
        <v>10</v>
      </c>
    </row>
    <row r="57" spans="1:28" ht="47.25">
      <c r="A57" s="27"/>
      <c r="B57" s="28" t="s">
        <v>93</v>
      </c>
      <c r="C57" s="29" t="s">
        <v>66</v>
      </c>
      <c r="D57" s="30">
        <f>SUM(D31:D56)</f>
        <v>154</v>
      </c>
      <c r="E57" s="30">
        <f aca="true" t="shared" si="8" ref="E57:X57">SUM(E31:E56)</f>
        <v>318</v>
      </c>
      <c r="F57" s="30">
        <f t="shared" si="8"/>
        <v>2197</v>
      </c>
      <c r="G57" s="30">
        <f t="shared" si="8"/>
        <v>84</v>
      </c>
      <c r="H57" s="30">
        <f t="shared" si="8"/>
        <v>282</v>
      </c>
      <c r="I57" s="30">
        <f t="shared" si="8"/>
        <v>3221</v>
      </c>
      <c r="J57" s="30">
        <f t="shared" si="8"/>
        <v>0</v>
      </c>
      <c r="K57" s="30">
        <f t="shared" si="8"/>
        <v>3</v>
      </c>
      <c r="L57" s="30">
        <f t="shared" si="8"/>
        <v>9</v>
      </c>
      <c r="M57" s="30">
        <f t="shared" si="8"/>
        <v>6</v>
      </c>
      <c r="N57" s="30">
        <f t="shared" si="8"/>
        <v>2</v>
      </c>
      <c r="O57" s="30">
        <f t="shared" si="8"/>
        <v>44</v>
      </c>
      <c r="P57" s="30">
        <f t="shared" si="8"/>
        <v>343</v>
      </c>
      <c r="Q57" s="30">
        <f t="shared" si="8"/>
        <v>855</v>
      </c>
      <c r="R57" s="30">
        <f t="shared" si="8"/>
        <v>5822</v>
      </c>
      <c r="S57" s="30">
        <f t="shared" si="8"/>
        <v>29</v>
      </c>
      <c r="T57" s="30">
        <f t="shared" si="8"/>
        <v>53</v>
      </c>
      <c r="U57" s="30">
        <f t="shared" si="8"/>
        <v>552</v>
      </c>
      <c r="V57" s="30">
        <f t="shared" si="8"/>
        <v>12</v>
      </c>
      <c r="W57" s="30">
        <f t="shared" si="8"/>
        <v>41</v>
      </c>
      <c r="X57" s="30">
        <f t="shared" si="8"/>
        <v>511</v>
      </c>
      <c r="Y57" s="31">
        <f t="shared" si="5"/>
        <v>628</v>
      </c>
      <c r="Z57" s="32">
        <f t="shared" si="5"/>
        <v>1554</v>
      </c>
      <c r="AA57" s="33">
        <f t="shared" si="5"/>
        <v>12356</v>
      </c>
      <c r="AB57" s="34">
        <f t="shared" si="6"/>
        <v>14538</v>
      </c>
    </row>
    <row r="58" spans="1:28" ht="31.5">
      <c r="A58" s="35"/>
      <c r="B58" s="36" t="s">
        <v>30</v>
      </c>
      <c r="C58" s="19" t="s">
        <v>68</v>
      </c>
      <c r="D58" s="20">
        <v>20</v>
      </c>
      <c r="E58" s="21">
        <v>49</v>
      </c>
      <c r="F58" s="22">
        <v>283</v>
      </c>
      <c r="G58" s="20">
        <v>5</v>
      </c>
      <c r="H58" s="21">
        <v>13</v>
      </c>
      <c r="I58" s="22">
        <v>176</v>
      </c>
      <c r="J58" s="20"/>
      <c r="K58" s="21"/>
      <c r="L58" s="22"/>
      <c r="M58" s="20">
        <v>1</v>
      </c>
      <c r="N58" s="21">
        <v>1</v>
      </c>
      <c r="O58" s="22">
        <v>3</v>
      </c>
      <c r="P58" s="20">
        <v>59</v>
      </c>
      <c r="Q58" s="21">
        <v>134</v>
      </c>
      <c r="R58" s="22">
        <v>726</v>
      </c>
      <c r="S58" s="20"/>
      <c r="T58" s="21">
        <v>1</v>
      </c>
      <c r="U58" s="22">
        <v>7</v>
      </c>
      <c r="V58" s="20"/>
      <c r="W58" s="21">
        <v>1</v>
      </c>
      <c r="X58" s="22">
        <v>3</v>
      </c>
      <c r="Y58" s="23">
        <f t="shared" si="5"/>
        <v>85</v>
      </c>
      <c r="Z58" s="24">
        <f t="shared" si="5"/>
        <v>199</v>
      </c>
      <c r="AA58" s="25">
        <f t="shared" si="5"/>
        <v>1198</v>
      </c>
      <c r="AB58" s="26">
        <f t="shared" si="6"/>
        <v>1482</v>
      </c>
    </row>
    <row r="59" spans="1:28" ht="79.5" thickBot="1">
      <c r="A59" s="41"/>
      <c r="B59" s="18" t="s">
        <v>110</v>
      </c>
      <c r="C59" s="42" t="s">
        <v>68</v>
      </c>
      <c r="D59" s="43">
        <v>2</v>
      </c>
      <c r="E59" s="44">
        <v>4</v>
      </c>
      <c r="F59" s="45">
        <v>18</v>
      </c>
      <c r="G59" s="43"/>
      <c r="H59" s="44"/>
      <c r="I59" s="45">
        <v>31</v>
      </c>
      <c r="J59" s="43"/>
      <c r="K59" s="44">
        <v>1</v>
      </c>
      <c r="L59" s="45">
        <v>6</v>
      </c>
      <c r="M59" s="43"/>
      <c r="N59" s="44"/>
      <c r="O59" s="45">
        <v>9</v>
      </c>
      <c r="P59" s="43">
        <v>2</v>
      </c>
      <c r="Q59" s="44">
        <v>2</v>
      </c>
      <c r="R59" s="45">
        <v>30</v>
      </c>
      <c r="S59" s="43">
        <v>3</v>
      </c>
      <c r="T59" s="44">
        <v>4</v>
      </c>
      <c r="U59" s="45">
        <v>45</v>
      </c>
      <c r="V59" s="43"/>
      <c r="W59" s="44"/>
      <c r="X59" s="45">
        <v>1</v>
      </c>
      <c r="Y59" s="23">
        <f t="shared" si="5"/>
        <v>7</v>
      </c>
      <c r="Z59" s="24">
        <f t="shared" si="5"/>
        <v>11</v>
      </c>
      <c r="AA59" s="25">
        <f t="shared" si="5"/>
        <v>140</v>
      </c>
      <c r="AB59" s="26">
        <f t="shared" si="6"/>
        <v>158</v>
      </c>
    </row>
    <row r="60" spans="1:28" ht="36.75" thickBot="1">
      <c r="A60" s="90"/>
      <c r="B60" s="91" t="s">
        <v>29</v>
      </c>
      <c r="C60" s="92"/>
      <c r="D60" s="93">
        <f>D59+D58+D57+D29+D21</f>
        <v>317</v>
      </c>
      <c r="E60" s="93">
        <f aca="true" t="shared" si="9" ref="E60:X60">E59+E58+E57+E29+E21</f>
        <v>732</v>
      </c>
      <c r="F60" s="105">
        <f t="shared" si="9"/>
        <v>4787</v>
      </c>
      <c r="G60" s="96">
        <f t="shared" si="9"/>
        <v>139</v>
      </c>
      <c r="H60" s="93">
        <f t="shared" si="9"/>
        <v>420</v>
      </c>
      <c r="I60" s="106">
        <f t="shared" si="9"/>
        <v>4316</v>
      </c>
      <c r="J60" s="93">
        <f t="shared" si="9"/>
        <v>0</v>
      </c>
      <c r="K60" s="93">
        <f t="shared" si="9"/>
        <v>6</v>
      </c>
      <c r="L60" s="105">
        <f t="shared" si="9"/>
        <v>80</v>
      </c>
      <c r="M60" s="96">
        <f t="shared" si="9"/>
        <v>12</v>
      </c>
      <c r="N60" s="93">
        <f t="shared" si="9"/>
        <v>11</v>
      </c>
      <c r="O60" s="106">
        <f t="shared" si="9"/>
        <v>118</v>
      </c>
      <c r="P60" s="93">
        <f t="shared" si="9"/>
        <v>672</v>
      </c>
      <c r="Q60" s="93">
        <f t="shared" si="9"/>
        <v>1847</v>
      </c>
      <c r="R60" s="105">
        <f t="shared" si="9"/>
        <v>11937</v>
      </c>
      <c r="S60" s="96">
        <f t="shared" si="9"/>
        <v>89</v>
      </c>
      <c r="T60" s="93">
        <f t="shared" si="9"/>
        <v>191</v>
      </c>
      <c r="U60" s="106">
        <f t="shared" si="9"/>
        <v>1614</v>
      </c>
      <c r="V60" s="93">
        <f t="shared" si="9"/>
        <v>18</v>
      </c>
      <c r="W60" s="93">
        <f t="shared" si="9"/>
        <v>60</v>
      </c>
      <c r="X60" s="93">
        <f t="shared" si="9"/>
        <v>667</v>
      </c>
      <c r="Y60" s="96">
        <f>Y59+Y58+Y57+Y29+Y8</f>
        <v>1247</v>
      </c>
      <c r="Z60" s="94">
        <f>Z59+Z58+Z57+Z29+Z8</f>
        <v>3267</v>
      </c>
      <c r="AA60" s="97">
        <f>AA59+AA58+AA57+AA29+AA8</f>
        <v>23519</v>
      </c>
      <c r="AB60" s="90">
        <f>AB59+AB58+AB57+AB29+AB8</f>
        <v>28033</v>
      </c>
    </row>
    <row r="61" spans="24:26" ht="12.75">
      <c r="X61" s="52"/>
      <c r="Y61" s="53"/>
      <c r="Z61" s="2"/>
    </row>
    <row r="62" spans="2:26" ht="15.75" thickBot="1">
      <c r="B62" s="98" t="s">
        <v>69</v>
      </c>
      <c r="X62" s="52"/>
      <c r="Y62" s="53"/>
      <c r="Z62" s="2"/>
    </row>
    <row r="63" spans="2:28" ht="15" thickBot="1">
      <c r="B63" s="124" t="s">
        <v>70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6"/>
    </row>
    <row r="64" spans="2:28" ht="15" thickBot="1">
      <c r="B64" s="127" t="s">
        <v>71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9"/>
    </row>
    <row r="65" spans="2:28" ht="15" thickBot="1">
      <c r="B65" s="121" t="s">
        <v>72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3"/>
    </row>
    <row r="66" spans="2:28" ht="12.75">
      <c r="B66" s="117" t="s">
        <v>85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</row>
    <row r="258" ht="12.75">
      <c r="AC258" s="1"/>
    </row>
    <row r="259" ht="12.75">
      <c r="AC259" s="1"/>
    </row>
    <row r="260" ht="12.75">
      <c r="AC260" s="1"/>
    </row>
    <row r="261" ht="12.75">
      <c r="AC261" s="1"/>
    </row>
    <row r="262" ht="12.75">
      <c r="AC262" s="1"/>
    </row>
    <row r="263" ht="12.75">
      <c r="AC263" s="1"/>
    </row>
    <row r="264" ht="12.75">
      <c r="AC264" s="1"/>
    </row>
    <row r="265" ht="12.75">
      <c r="AC265" s="1"/>
    </row>
    <row r="266" ht="12.75">
      <c r="AC266" s="1"/>
    </row>
    <row r="267" ht="12.75">
      <c r="AC267" s="1"/>
    </row>
    <row r="268" ht="12.75">
      <c r="AC268" s="1"/>
    </row>
    <row r="269" ht="12.75">
      <c r="AC269" s="1"/>
    </row>
    <row r="270" ht="12.75">
      <c r="AC270" s="1"/>
    </row>
    <row r="271" ht="12.75">
      <c r="AC271" s="1"/>
    </row>
    <row r="272" ht="12.75">
      <c r="AC272" s="1"/>
    </row>
    <row r="273" ht="12.75">
      <c r="AC273" s="1"/>
    </row>
    <row r="274" ht="12.75">
      <c r="AC274" s="1"/>
    </row>
    <row r="275" ht="12.75">
      <c r="AC275" s="1"/>
    </row>
    <row r="276" ht="12.75">
      <c r="AC276" s="1"/>
    </row>
    <row r="277" ht="12.75">
      <c r="AC277" s="1"/>
    </row>
    <row r="278" ht="12.75">
      <c r="AC278" s="1"/>
    </row>
    <row r="279" ht="12.75">
      <c r="AC279" s="1"/>
    </row>
    <row r="280" ht="12.75">
      <c r="AC280" s="1"/>
    </row>
    <row r="281" ht="12.75">
      <c r="AC281" s="1"/>
    </row>
    <row r="282" ht="12.75">
      <c r="AC282" s="1"/>
    </row>
    <row r="283" ht="12.75">
      <c r="AC283" s="1"/>
    </row>
    <row r="284" ht="12.75">
      <c r="AC284" s="1"/>
    </row>
    <row r="285" ht="12.75">
      <c r="AC285" s="1"/>
    </row>
    <row r="286" ht="12.75">
      <c r="AC286" s="1"/>
    </row>
    <row r="287" ht="12.75">
      <c r="AC287" s="1"/>
    </row>
    <row r="288" ht="12.75">
      <c r="AC288" s="1"/>
    </row>
    <row r="289" ht="12.75">
      <c r="AC289" s="1"/>
    </row>
  </sheetData>
  <mergeCells count="15">
    <mergeCell ref="Y5:AA5"/>
    <mergeCell ref="B66:AB66"/>
    <mergeCell ref="B63:AB63"/>
    <mergeCell ref="B64:AB64"/>
    <mergeCell ref="B65:AB65"/>
    <mergeCell ref="A1:AB1"/>
    <mergeCell ref="A2:AB4"/>
    <mergeCell ref="AB5:AB6"/>
    <mergeCell ref="D5:F5"/>
    <mergeCell ref="G5:I5"/>
    <mergeCell ref="J5:L5"/>
    <mergeCell ref="M5:O5"/>
    <mergeCell ref="P5:R5"/>
    <mergeCell ref="S5:U5"/>
    <mergeCell ref="V5:X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6"/>
  <sheetViews>
    <sheetView zoomScale="75" zoomScaleNormal="75" workbookViewId="0" topLeftCell="A6">
      <selection activeCell="B41" sqref="B41:AB41"/>
    </sheetView>
  </sheetViews>
  <sheetFormatPr defaultColWidth="9.00390625" defaultRowHeight="12.75"/>
  <cols>
    <col min="1" max="1" width="1.75390625" style="3" customWidth="1"/>
    <col min="2" max="2" width="20.125" style="3" customWidth="1"/>
    <col min="3" max="3" width="8.00390625" style="51" customWidth="1"/>
    <col min="4" max="4" width="3.75390625" style="3" customWidth="1"/>
    <col min="5" max="5" width="4.625" style="3" customWidth="1"/>
    <col min="6" max="6" width="5.625" style="3" customWidth="1"/>
    <col min="7" max="7" width="3.75390625" style="3" customWidth="1"/>
    <col min="8" max="8" width="4.25390625" style="3" customWidth="1"/>
    <col min="9" max="9" width="5.875" style="3" customWidth="1"/>
    <col min="10" max="10" width="3.75390625" style="3" customWidth="1"/>
    <col min="11" max="13" width="3.875" style="3" customWidth="1"/>
    <col min="14" max="14" width="3.75390625" style="3" customWidth="1"/>
    <col min="15" max="16" width="4.25390625" style="3" customWidth="1"/>
    <col min="17" max="17" width="4.75390625" style="3" customWidth="1"/>
    <col min="18" max="18" width="5.375" style="3" customWidth="1"/>
    <col min="19" max="19" width="3.75390625" style="3" customWidth="1"/>
    <col min="20" max="20" width="4.375" style="3" customWidth="1"/>
    <col min="21" max="21" width="5.625" style="3" customWidth="1"/>
    <col min="22" max="22" width="3.375" style="3" customWidth="1"/>
    <col min="23" max="23" width="3.875" style="3" customWidth="1"/>
    <col min="24" max="24" width="4.625" style="3" customWidth="1"/>
    <col min="25" max="25" width="5.125" style="51" customWidth="1"/>
    <col min="26" max="26" width="5.625" style="51" customWidth="1"/>
    <col min="27" max="27" width="5.375" style="51" customWidth="1"/>
    <col min="28" max="28" width="6.875" style="51" customWidth="1"/>
    <col min="29" max="16384" width="9.125" style="3" customWidth="1"/>
  </cols>
  <sheetData>
    <row r="1" spans="1:28" ht="18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12.75" customHeight="1">
      <c r="A2" s="119" t="s">
        <v>22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13.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ht="74.25" customHeight="1" thickBot="1">
      <c r="A5" s="57" t="s">
        <v>1</v>
      </c>
      <c r="B5" s="58" t="s">
        <v>2</v>
      </c>
      <c r="C5" s="59" t="s">
        <v>3</v>
      </c>
      <c r="D5" s="115" t="s">
        <v>4</v>
      </c>
      <c r="E5" s="115"/>
      <c r="F5" s="116"/>
      <c r="G5" s="114" t="s">
        <v>5</v>
      </c>
      <c r="H5" s="115"/>
      <c r="I5" s="116"/>
      <c r="J5" s="114" t="s">
        <v>6</v>
      </c>
      <c r="K5" s="115"/>
      <c r="L5" s="116"/>
      <c r="M5" s="114" t="s">
        <v>7</v>
      </c>
      <c r="N5" s="115"/>
      <c r="O5" s="116"/>
      <c r="P5" s="114" t="s">
        <v>8</v>
      </c>
      <c r="Q5" s="115"/>
      <c r="R5" s="116"/>
      <c r="S5" s="114" t="s">
        <v>9</v>
      </c>
      <c r="T5" s="115"/>
      <c r="U5" s="116"/>
      <c r="V5" s="114" t="s">
        <v>10</v>
      </c>
      <c r="W5" s="115"/>
      <c r="X5" s="116"/>
      <c r="Y5" s="114" t="s">
        <v>11</v>
      </c>
      <c r="Z5" s="115"/>
      <c r="AA5" s="116"/>
      <c r="AB5" s="130" t="s">
        <v>12</v>
      </c>
    </row>
    <row r="6" spans="1:28" ht="38.25" customHeight="1" thickBot="1">
      <c r="A6" s="57"/>
      <c r="B6" s="58"/>
      <c r="C6" s="59"/>
      <c r="D6" s="61" t="s">
        <v>13</v>
      </c>
      <c r="E6" s="62" t="s">
        <v>14</v>
      </c>
      <c r="F6" s="64" t="s">
        <v>15</v>
      </c>
      <c r="G6" s="63" t="s">
        <v>13</v>
      </c>
      <c r="H6" s="62" t="s">
        <v>14</v>
      </c>
      <c r="I6" s="64" t="s">
        <v>15</v>
      </c>
      <c r="J6" s="61" t="s">
        <v>13</v>
      </c>
      <c r="K6" s="62" t="s">
        <v>14</v>
      </c>
      <c r="L6" s="64" t="s">
        <v>15</v>
      </c>
      <c r="M6" s="61" t="s">
        <v>13</v>
      </c>
      <c r="N6" s="62" t="s">
        <v>14</v>
      </c>
      <c r="O6" s="64" t="s">
        <v>15</v>
      </c>
      <c r="P6" s="61" t="s">
        <v>13</v>
      </c>
      <c r="Q6" s="62" t="s">
        <v>14</v>
      </c>
      <c r="R6" s="64" t="s">
        <v>15</v>
      </c>
      <c r="S6" s="61" t="s">
        <v>13</v>
      </c>
      <c r="T6" s="62" t="s">
        <v>14</v>
      </c>
      <c r="U6" s="64" t="s">
        <v>15</v>
      </c>
      <c r="V6" s="61" t="s">
        <v>13</v>
      </c>
      <c r="W6" s="62" t="s">
        <v>14</v>
      </c>
      <c r="X6" s="64" t="s">
        <v>15</v>
      </c>
      <c r="Y6" s="61" t="s">
        <v>13</v>
      </c>
      <c r="Z6" s="62" t="s">
        <v>14</v>
      </c>
      <c r="AA6" s="64" t="s">
        <v>15</v>
      </c>
      <c r="AB6" s="131"/>
    </row>
    <row r="7" spans="1:28" ht="13.5" thickBot="1">
      <c r="A7" s="4">
        <v>1</v>
      </c>
      <c r="B7" s="5">
        <v>2</v>
      </c>
      <c r="C7" s="6"/>
      <c r="D7" s="7">
        <v>3</v>
      </c>
      <c r="E7" s="8">
        <v>4</v>
      </c>
      <c r="F7" s="9">
        <v>5</v>
      </c>
      <c r="G7" s="10">
        <v>6</v>
      </c>
      <c r="H7" s="11">
        <v>7</v>
      </c>
      <c r="I7" s="12">
        <v>8</v>
      </c>
      <c r="J7" s="10">
        <v>9</v>
      </c>
      <c r="K7" s="11">
        <v>10</v>
      </c>
      <c r="L7" s="12">
        <v>11</v>
      </c>
      <c r="M7" s="10">
        <v>12</v>
      </c>
      <c r="N7" s="11">
        <v>13</v>
      </c>
      <c r="O7" s="12">
        <v>14</v>
      </c>
      <c r="P7" s="10">
        <v>15</v>
      </c>
      <c r="Q7" s="11">
        <v>16</v>
      </c>
      <c r="R7" s="12">
        <v>17</v>
      </c>
      <c r="S7" s="10">
        <v>18</v>
      </c>
      <c r="T7" s="11">
        <v>19</v>
      </c>
      <c r="U7" s="12">
        <v>20</v>
      </c>
      <c r="V7" s="10">
        <v>21</v>
      </c>
      <c r="W7" s="11">
        <v>22</v>
      </c>
      <c r="X7" s="12">
        <v>23</v>
      </c>
      <c r="Y7" s="13">
        <v>24</v>
      </c>
      <c r="Z7" s="14">
        <v>25</v>
      </c>
      <c r="AA7" s="15">
        <v>26</v>
      </c>
      <c r="AB7" s="16">
        <v>27</v>
      </c>
    </row>
    <row r="8" spans="1:28" ht="15.75">
      <c r="A8" s="17"/>
      <c r="B8" s="18" t="s">
        <v>16</v>
      </c>
      <c r="C8" s="19" t="s">
        <v>16</v>
      </c>
      <c r="D8" s="20">
        <v>34</v>
      </c>
      <c r="E8" s="21">
        <v>62</v>
      </c>
      <c r="F8" s="22">
        <v>442</v>
      </c>
      <c r="G8" s="20">
        <v>7</v>
      </c>
      <c r="H8" s="21">
        <v>16</v>
      </c>
      <c r="I8" s="22">
        <v>243</v>
      </c>
      <c r="J8" s="20"/>
      <c r="K8" s="21"/>
      <c r="L8" s="22"/>
      <c r="M8" s="20">
        <v>3</v>
      </c>
      <c r="N8" s="21">
        <v>2</v>
      </c>
      <c r="O8" s="22">
        <v>25</v>
      </c>
      <c r="P8" s="20">
        <v>61</v>
      </c>
      <c r="Q8" s="21">
        <v>146</v>
      </c>
      <c r="R8" s="22">
        <v>1477</v>
      </c>
      <c r="S8" s="20">
        <v>25</v>
      </c>
      <c r="T8" s="21">
        <v>35</v>
      </c>
      <c r="U8" s="22">
        <v>438</v>
      </c>
      <c r="V8" s="20">
        <v>1</v>
      </c>
      <c r="W8" s="21">
        <v>3</v>
      </c>
      <c r="X8" s="22">
        <v>98</v>
      </c>
      <c r="Y8" s="23">
        <f>D8+G8+J8+M8+P8+S8+V8</f>
        <v>131</v>
      </c>
      <c r="Z8" s="24">
        <f>E8+H8+K8+N8+Q8+T8+W8</f>
        <v>264</v>
      </c>
      <c r="AA8" s="25">
        <f>F8+I8+L8+O8+R8+U8+X8</f>
        <v>2723</v>
      </c>
      <c r="AB8" s="26">
        <f>Y8+Z8+AA8</f>
        <v>3118</v>
      </c>
    </row>
    <row r="9" spans="1:28" s="75" customFormat="1" ht="12.75">
      <c r="A9" s="100"/>
      <c r="B9" s="101" t="s">
        <v>18</v>
      </c>
      <c r="C9" s="67" t="s">
        <v>16</v>
      </c>
      <c r="D9" s="68">
        <v>8</v>
      </c>
      <c r="E9" s="69">
        <v>14</v>
      </c>
      <c r="F9" s="70">
        <v>103</v>
      </c>
      <c r="G9" s="68">
        <v>1</v>
      </c>
      <c r="H9" s="69">
        <v>9</v>
      </c>
      <c r="I9" s="70">
        <v>148</v>
      </c>
      <c r="J9" s="68"/>
      <c r="K9" s="69"/>
      <c r="L9" s="70"/>
      <c r="M9" s="68"/>
      <c r="N9" s="69">
        <v>1</v>
      </c>
      <c r="O9" s="70"/>
      <c r="P9" s="68">
        <v>11</v>
      </c>
      <c r="Q9" s="69">
        <v>26</v>
      </c>
      <c r="R9" s="70">
        <v>273</v>
      </c>
      <c r="S9" s="68">
        <v>2</v>
      </c>
      <c r="T9" s="69">
        <v>4</v>
      </c>
      <c r="U9" s="70">
        <v>52</v>
      </c>
      <c r="V9" s="68"/>
      <c r="W9" s="69"/>
      <c r="X9" s="70">
        <v>5</v>
      </c>
      <c r="Y9" s="71">
        <f aca="true" t="shared" si="0" ref="Y9:Y20">D9+G9+J9+M9+P9+S9+V9</f>
        <v>22</v>
      </c>
      <c r="Z9" s="72">
        <f aca="true" t="shared" si="1" ref="Z9:Z20">E9+H9+K9+N9+Q9+T9+W9</f>
        <v>54</v>
      </c>
      <c r="AA9" s="73">
        <f aca="true" t="shared" si="2" ref="AA9:AA20">F9+I9+L9+O9+R9+U9+X9</f>
        <v>581</v>
      </c>
      <c r="AB9" s="74">
        <f aca="true" t="shared" si="3" ref="AB9:AB20">Y9+Z9+AA9</f>
        <v>657</v>
      </c>
    </row>
    <row r="10" spans="1:28" s="75" customFormat="1" ht="12.75">
      <c r="A10" s="100"/>
      <c r="B10" s="101" t="s">
        <v>33</v>
      </c>
      <c r="C10" s="67" t="s">
        <v>16</v>
      </c>
      <c r="D10" s="68"/>
      <c r="E10" s="69"/>
      <c r="F10" s="70"/>
      <c r="G10" s="68"/>
      <c r="H10" s="69"/>
      <c r="I10" s="70"/>
      <c r="J10" s="68"/>
      <c r="K10" s="69"/>
      <c r="L10" s="70"/>
      <c r="M10" s="68"/>
      <c r="N10" s="69"/>
      <c r="O10" s="70">
        <v>1</v>
      </c>
      <c r="P10" s="68"/>
      <c r="Q10" s="69"/>
      <c r="R10" s="70">
        <v>5</v>
      </c>
      <c r="S10" s="68"/>
      <c r="T10" s="69"/>
      <c r="U10" s="70">
        <v>3</v>
      </c>
      <c r="V10" s="68"/>
      <c r="W10" s="69"/>
      <c r="X10" s="70"/>
      <c r="Y10" s="71">
        <f t="shared" si="0"/>
        <v>0</v>
      </c>
      <c r="Z10" s="72">
        <f t="shared" si="1"/>
        <v>0</v>
      </c>
      <c r="AA10" s="73">
        <f t="shared" si="2"/>
        <v>9</v>
      </c>
      <c r="AB10" s="74">
        <f t="shared" si="3"/>
        <v>9</v>
      </c>
    </row>
    <row r="11" spans="1:28" s="75" customFormat="1" ht="12.75">
      <c r="A11" s="100"/>
      <c r="B11" s="101" t="s">
        <v>19</v>
      </c>
      <c r="C11" s="67" t="s">
        <v>16</v>
      </c>
      <c r="D11" s="68">
        <v>3</v>
      </c>
      <c r="E11" s="69">
        <v>7</v>
      </c>
      <c r="F11" s="70">
        <v>56</v>
      </c>
      <c r="G11" s="68"/>
      <c r="H11" s="69">
        <v>1</v>
      </c>
      <c r="I11" s="70">
        <v>26</v>
      </c>
      <c r="J11" s="68"/>
      <c r="K11" s="69"/>
      <c r="L11" s="70"/>
      <c r="M11" s="68">
        <v>1</v>
      </c>
      <c r="N11" s="69">
        <v>1</v>
      </c>
      <c r="O11" s="70">
        <v>4</v>
      </c>
      <c r="P11" s="68">
        <v>6</v>
      </c>
      <c r="Q11" s="69">
        <v>41</v>
      </c>
      <c r="R11" s="70">
        <v>234</v>
      </c>
      <c r="S11" s="68">
        <v>1</v>
      </c>
      <c r="T11" s="69">
        <v>2</v>
      </c>
      <c r="U11" s="70">
        <v>20</v>
      </c>
      <c r="V11" s="68"/>
      <c r="W11" s="69"/>
      <c r="X11" s="70">
        <v>2</v>
      </c>
      <c r="Y11" s="71">
        <f t="shared" si="0"/>
        <v>11</v>
      </c>
      <c r="Z11" s="72">
        <f t="shared" si="1"/>
        <v>52</v>
      </c>
      <c r="AA11" s="73">
        <f t="shared" si="2"/>
        <v>342</v>
      </c>
      <c r="AB11" s="74">
        <f t="shared" si="3"/>
        <v>405</v>
      </c>
    </row>
    <row r="12" spans="1:28" s="75" customFormat="1" ht="12.75">
      <c r="A12" s="100"/>
      <c r="B12" s="101" t="s">
        <v>17</v>
      </c>
      <c r="C12" s="67" t="s">
        <v>16</v>
      </c>
      <c r="D12" s="68">
        <v>11</v>
      </c>
      <c r="E12" s="69">
        <v>19</v>
      </c>
      <c r="F12" s="70">
        <v>168</v>
      </c>
      <c r="G12" s="68">
        <v>1</v>
      </c>
      <c r="H12" s="69">
        <v>1</v>
      </c>
      <c r="I12" s="70">
        <v>18</v>
      </c>
      <c r="J12" s="68"/>
      <c r="K12" s="69"/>
      <c r="L12" s="70"/>
      <c r="M12" s="68"/>
      <c r="N12" s="69"/>
      <c r="O12" s="70"/>
      <c r="P12" s="68">
        <v>19</v>
      </c>
      <c r="Q12" s="69">
        <v>32</v>
      </c>
      <c r="R12" s="70">
        <v>588</v>
      </c>
      <c r="S12" s="68">
        <v>6</v>
      </c>
      <c r="T12" s="69">
        <v>11</v>
      </c>
      <c r="U12" s="70">
        <v>153</v>
      </c>
      <c r="V12" s="68"/>
      <c r="W12" s="69">
        <v>2</v>
      </c>
      <c r="X12" s="70">
        <v>25</v>
      </c>
      <c r="Y12" s="71">
        <f t="shared" si="0"/>
        <v>37</v>
      </c>
      <c r="Z12" s="72">
        <f t="shared" si="1"/>
        <v>65</v>
      </c>
      <c r="AA12" s="73">
        <f t="shared" si="2"/>
        <v>952</v>
      </c>
      <c r="AB12" s="74">
        <f t="shared" si="3"/>
        <v>1054</v>
      </c>
    </row>
    <row r="13" spans="1:28" s="75" customFormat="1" ht="12.75">
      <c r="A13" s="100"/>
      <c r="B13" s="101" t="s">
        <v>34</v>
      </c>
      <c r="C13" s="67" t="s">
        <v>16</v>
      </c>
      <c r="D13" s="68"/>
      <c r="E13" s="69">
        <v>5</v>
      </c>
      <c r="F13" s="70">
        <v>41</v>
      </c>
      <c r="G13" s="68"/>
      <c r="H13" s="69">
        <v>1</v>
      </c>
      <c r="I13" s="70">
        <v>19</v>
      </c>
      <c r="J13" s="68"/>
      <c r="K13" s="69"/>
      <c r="L13" s="70"/>
      <c r="M13" s="68"/>
      <c r="N13" s="69"/>
      <c r="O13" s="70">
        <v>3</v>
      </c>
      <c r="P13" s="68">
        <v>11</v>
      </c>
      <c r="Q13" s="69">
        <v>12</v>
      </c>
      <c r="R13" s="70">
        <v>154</v>
      </c>
      <c r="S13" s="68">
        <v>6</v>
      </c>
      <c r="T13" s="69">
        <v>7</v>
      </c>
      <c r="U13" s="70">
        <v>117</v>
      </c>
      <c r="V13" s="68"/>
      <c r="W13" s="69"/>
      <c r="X13" s="70">
        <v>57</v>
      </c>
      <c r="Y13" s="71">
        <f t="shared" si="0"/>
        <v>17</v>
      </c>
      <c r="Z13" s="72">
        <f t="shared" si="1"/>
        <v>25</v>
      </c>
      <c r="AA13" s="73">
        <f t="shared" si="2"/>
        <v>391</v>
      </c>
      <c r="AB13" s="74">
        <f t="shared" si="3"/>
        <v>433</v>
      </c>
    </row>
    <row r="14" spans="1:28" s="75" customFormat="1" ht="12.75">
      <c r="A14" s="100"/>
      <c r="B14" s="101" t="s">
        <v>35</v>
      </c>
      <c r="C14" s="67" t="s">
        <v>16</v>
      </c>
      <c r="D14" s="68">
        <v>2</v>
      </c>
      <c r="E14" s="69">
        <v>5</v>
      </c>
      <c r="F14" s="70">
        <v>30</v>
      </c>
      <c r="G14" s="68"/>
      <c r="H14" s="69"/>
      <c r="I14" s="70">
        <v>10</v>
      </c>
      <c r="J14" s="68"/>
      <c r="K14" s="69"/>
      <c r="L14" s="70"/>
      <c r="M14" s="68"/>
      <c r="N14" s="69"/>
      <c r="O14" s="70"/>
      <c r="P14" s="68"/>
      <c r="Q14" s="69">
        <v>16</v>
      </c>
      <c r="R14" s="70">
        <v>113</v>
      </c>
      <c r="S14" s="68">
        <v>2</v>
      </c>
      <c r="T14" s="69"/>
      <c r="U14" s="70">
        <v>1</v>
      </c>
      <c r="V14" s="68"/>
      <c r="W14" s="69"/>
      <c r="X14" s="70">
        <v>4</v>
      </c>
      <c r="Y14" s="71">
        <f t="shared" si="0"/>
        <v>4</v>
      </c>
      <c r="Z14" s="72">
        <f t="shared" si="1"/>
        <v>21</v>
      </c>
      <c r="AA14" s="73">
        <f t="shared" si="2"/>
        <v>158</v>
      </c>
      <c r="AB14" s="74">
        <f t="shared" si="3"/>
        <v>183</v>
      </c>
    </row>
    <row r="15" spans="1:28" s="75" customFormat="1" ht="12.75">
      <c r="A15" s="100"/>
      <c r="B15" s="101" t="s">
        <v>94</v>
      </c>
      <c r="C15" s="67" t="s">
        <v>16</v>
      </c>
      <c r="D15" s="68"/>
      <c r="E15" s="69"/>
      <c r="F15" s="70">
        <v>1</v>
      </c>
      <c r="G15" s="68"/>
      <c r="H15" s="69"/>
      <c r="I15" s="70"/>
      <c r="J15" s="68"/>
      <c r="K15" s="69"/>
      <c r="L15" s="70"/>
      <c r="M15" s="68"/>
      <c r="N15" s="69"/>
      <c r="O15" s="70"/>
      <c r="P15" s="68"/>
      <c r="Q15" s="69"/>
      <c r="R15" s="70">
        <v>3</v>
      </c>
      <c r="S15" s="68"/>
      <c r="T15" s="69"/>
      <c r="U15" s="70"/>
      <c r="V15" s="68"/>
      <c r="W15" s="69"/>
      <c r="X15" s="70"/>
      <c r="Y15" s="71">
        <f t="shared" si="0"/>
        <v>0</v>
      </c>
      <c r="Z15" s="72">
        <f t="shared" si="1"/>
        <v>0</v>
      </c>
      <c r="AA15" s="73">
        <f t="shared" si="2"/>
        <v>4</v>
      </c>
      <c r="AB15" s="74">
        <f t="shared" si="3"/>
        <v>4</v>
      </c>
    </row>
    <row r="16" spans="1:28" s="75" customFormat="1" ht="12.75">
      <c r="A16" s="100"/>
      <c r="B16" s="101" t="s">
        <v>75</v>
      </c>
      <c r="C16" s="67" t="s">
        <v>16</v>
      </c>
      <c r="D16" s="68">
        <v>1</v>
      </c>
      <c r="E16" s="69">
        <v>1</v>
      </c>
      <c r="F16" s="70">
        <v>11</v>
      </c>
      <c r="G16" s="68">
        <v>1</v>
      </c>
      <c r="H16" s="69">
        <v>1</v>
      </c>
      <c r="I16" s="70">
        <v>11</v>
      </c>
      <c r="J16" s="68"/>
      <c r="K16" s="69"/>
      <c r="L16" s="70"/>
      <c r="M16" s="68"/>
      <c r="N16" s="69"/>
      <c r="O16" s="70">
        <v>7</v>
      </c>
      <c r="P16" s="68"/>
      <c r="Q16" s="69">
        <v>2</v>
      </c>
      <c r="R16" s="70">
        <v>29</v>
      </c>
      <c r="S16" s="68">
        <v>8</v>
      </c>
      <c r="T16" s="69">
        <v>11</v>
      </c>
      <c r="U16" s="70">
        <v>91</v>
      </c>
      <c r="V16" s="68"/>
      <c r="W16" s="69"/>
      <c r="X16" s="70"/>
      <c r="Y16" s="71">
        <f t="shared" si="0"/>
        <v>10</v>
      </c>
      <c r="Z16" s="72">
        <f t="shared" si="1"/>
        <v>15</v>
      </c>
      <c r="AA16" s="73">
        <f t="shared" si="2"/>
        <v>149</v>
      </c>
      <c r="AB16" s="74">
        <f t="shared" si="3"/>
        <v>174</v>
      </c>
    </row>
    <row r="17" spans="1:28" s="75" customFormat="1" ht="12.75">
      <c r="A17" s="100"/>
      <c r="B17" s="101" t="s">
        <v>38</v>
      </c>
      <c r="C17" s="67" t="s">
        <v>16</v>
      </c>
      <c r="D17" s="68">
        <v>3</v>
      </c>
      <c r="E17" s="69">
        <v>1</v>
      </c>
      <c r="F17" s="70"/>
      <c r="G17" s="68">
        <v>2</v>
      </c>
      <c r="H17" s="69">
        <v>1</v>
      </c>
      <c r="I17" s="70"/>
      <c r="J17" s="68"/>
      <c r="K17" s="69"/>
      <c r="L17" s="70"/>
      <c r="M17" s="68"/>
      <c r="N17" s="69"/>
      <c r="O17" s="70"/>
      <c r="P17" s="68">
        <v>5</v>
      </c>
      <c r="Q17" s="69">
        <v>2</v>
      </c>
      <c r="R17" s="70"/>
      <c r="S17" s="68"/>
      <c r="T17" s="69"/>
      <c r="U17" s="70"/>
      <c r="V17" s="68"/>
      <c r="W17" s="69"/>
      <c r="X17" s="70"/>
      <c r="Y17" s="71">
        <f t="shared" si="0"/>
        <v>10</v>
      </c>
      <c r="Z17" s="72">
        <f t="shared" si="1"/>
        <v>4</v>
      </c>
      <c r="AA17" s="73">
        <f t="shared" si="2"/>
        <v>0</v>
      </c>
      <c r="AB17" s="74">
        <f t="shared" si="3"/>
        <v>14</v>
      </c>
    </row>
    <row r="18" spans="1:28" s="75" customFormat="1" ht="12.75">
      <c r="A18" s="100"/>
      <c r="B18" s="101" t="s">
        <v>39</v>
      </c>
      <c r="C18" s="67" t="s">
        <v>16</v>
      </c>
      <c r="D18" s="68">
        <v>6</v>
      </c>
      <c r="E18" s="69">
        <v>5</v>
      </c>
      <c r="F18" s="70">
        <v>27</v>
      </c>
      <c r="G18" s="68">
        <v>2</v>
      </c>
      <c r="H18" s="69">
        <v>2</v>
      </c>
      <c r="I18" s="70">
        <v>7</v>
      </c>
      <c r="J18" s="68"/>
      <c r="K18" s="69"/>
      <c r="L18" s="70"/>
      <c r="M18" s="68">
        <v>1</v>
      </c>
      <c r="N18" s="69"/>
      <c r="O18" s="70">
        <v>8</v>
      </c>
      <c r="P18" s="68">
        <v>6</v>
      </c>
      <c r="Q18" s="69">
        <v>11</v>
      </c>
      <c r="R18" s="70">
        <v>69</v>
      </c>
      <c r="S18" s="68"/>
      <c r="T18" s="69"/>
      <c r="U18" s="70"/>
      <c r="V18" s="68"/>
      <c r="W18" s="69"/>
      <c r="X18" s="70"/>
      <c r="Y18" s="71">
        <f t="shared" si="0"/>
        <v>15</v>
      </c>
      <c r="Z18" s="72">
        <f t="shared" si="1"/>
        <v>18</v>
      </c>
      <c r="AA18" s="73">
        <f t="shared" si="2"/>
        <v>111</v>
      </c>
      <c r="AB18" s="74">
        <f t="shared" si="3"/>
        <v>144</v>
      </c>
    </row>
    <row r="19" spans="1:28" s="75" customFormat="1" ht="12.75">
      <c r="A19" s="100"/>
      <c r="B19" s="101" t="s">
        <v>40</v>
      </c>
      <c r="C19" s="67" t="s">
        <v>16</v>
      </c>
      <c r="D19" s="68"/>
      <c r="E19" s="69">
        <v>5</v>
      </c>
      <c r="F19" s="70">
        <v>5</v>
      </c>
      <c r="G19" s="68"/>
      <c r="H19" s="69"/>
      <c r="I19" s="70">
        <v>4</v>
      </c>
      <c r="J19" s="68"/>
      <c r="K19" s="69"/>
      <c r="L19" s="70"/>
      <c r="M19" s="68">
        <v>1</v>
      </c>
      <c r="N19" s="69"/>
      <c r="O19" s="70">
        <v>2</v>
      </c>
      <c r="P19" s="68">
        <v>3</v>
      </c>
      <c r="Q19" s="69">
        <v>4</v>
      </c>
      <c r="R19" s="70">
        <v>9</v>
      </c>
      <c r="S19" s="68"/>
      <c r="T19" s="69"/>
      <c r="U19" s="70">
        <v>1</v>
      </c>
      <c r="V19" s="68">
        <v>1</v>
      </c>
      <c r="W19" s="69">
        <v>1</v>
      </c>
      <c r="X19" s="70">
        <v>5</v>
      </c>
      <c r="Y19" s="71">
        <f t="shared" si="0"/>
        <v>5</v>
      </c>
      <c r="Z19" s="72">
        <f t="shared" si="1"/>
        <v>10</v>
      </c>
      <c r="AA19" s="73">
        <f t="shared" si="2"/>
        <v>26</v>
      </c>
      <c r="AB19" s="74">
        <f t="shared" si="3"/>
        <v>41</v>
      </c>
    </row>
    <row r="20" spans="1:28" ht="31.5">
      <c r="A20" s="56"/>
      <c r="B20" s="38" t="s">
        <v>76</v>
      </c>
      <c r="C20" s="29" t="s">
        <v>16</v>
      </c>
      <c r="D20" s="30">
        <f>SUM(D9:D19)</f>
        <v>34</v>
      </c>
      <c r="E20" s="30">
        <f aca="true" t="shared" si="4" ref="E20:X20">SUM(E9:E19)</f>
        <v>62</v>
      </c>
      <c r="F20" s="30">
        <f t="shared" si="4"/>
        <v>442</v>
      </c>
      <c r="G20" s="30">
        <f t="shared" si="4"/>
        <v>7</v>
      </c>
      <c r="H20" s="30">
        <f t="shared" si="4"/>
        <v>16</v>
      </c>
      <c r="I20" s="30">
        <f t="shared" si="4"/>
        <v>243</v>
      </c>
      <c r="J20" s="30">
        <f t="shared" si="4"/>
        <v>0</v>
      </c>
      <c r="K20" s="30">
        <f t="shared" si="4"/>
        <v>0</v>
      </c>
      <c r="L20" s="30">
        <f t="shared" si="4"/>
        <v>0</v>
      </c>
      <c r="M20" s="30">
        <f t="shared" si="4"/>
        <v>3</v>
      </c>
      <c r="N20" s="30">
        <f t="shared" si="4"/>
        <v>2</v>
      </c>
      <c r="O20" s="30">
        <f t="shared" si="4"/>
        <v>25</v>
      </c>
      <c r="P20" s="30">
        <f t="shared" si="4"/>
        <v>61</v>
      </c>
      <c r="Q20" s="30">
        <f t="shared" si="4"/>
        <v>146</v>
      </c>
      <c r="R20" s="30">
        <f t="shared" si="4"/>
        <v>1477</v>
      </c>
      <c r="S20" s="30">
        <f t="shared" si="4"/>
        <v>25</v>
      </c>
      <c r="T20" s="30">
        <f t="shared" si="4"/>
        <v>35</v>
      </c>
      <c r="U20" s="30">
        <f t="shared" si="4"/>
        <v>438</v>
      </c>
      <c r="V20" s="30">
        <f t="shared" si="4"/>
        <v>1</v>
      </c>
      <c r="W20" s="30">
        <f t="shared" si="4"/>
        <v>3</v>
      </c>
      <c r="X20" s="30">
        <f t="shared" si="4"/>
        <v>98</v>
      </c>
      <c r="Y20" s="31">
        <f t="shared" si="0"/>
        <v>131</v>
      </c>
      <c r="Z20" s="32">
        <f t="shared" si="1"/>
        <v>264</v>
      </c>
      <c r="AA20" s="33">
        <f t="shared" si="2"/>
        <v>2723</v>
      </c>
      <c r="AB20" s="34">
        <f t="shared" si="3"/>
        <v>3118</v>
      </c>
    </row>
    <row r="21" spans="1:28" ht="15.75">
      <c r="A21" s="35"/>
      <c r="B21" s="36" t="s">
        <v>64</v>
      </c>
      <c r="C21" s="19" t="s">
        <v>63</v>
      </c>
      <c r="D21" s="20">
        <v>7</v>
      </c>
      <c r="E21" s="21">
        <v>31</v>
      </c>
      <c r="F21" s="22">
        <v>264</v>
      </c>
      <c r="G21" s="20">
        <v>3</v>
      </c>
      <c r="H21" s="21">
        <v>12</v>
      </c>
      <c r="I21" s="22">
        <v>146</v>
      </c>
      <c r="J21" s="20"/>
      <c r="K21" s="21"/>
      <c r="L21" s="22">
        <v>3</v>
      </c>
      <c r="M21" s="20">
        <v>1</v>
      </c>
      <c r="N21" s="21">
        <v>2</v>
      </c>
      <c r="O21" s="22">
        <v>7</v>
      </c>
      <c r="P21" s="20">
        <v>32</v>
      </c>
      <c r="Q21" s="21">
        <v>91</v>
      </c>
      <c r="R21" s="22">
        <v>912</v>
      </c>
      <c r="S21" s="20">
        <v>15</v>
      </c>
      <c r="T21" s="21">
        <v>31</v>
      </c>
      <c r="U21" s="22">
        <v>386</v>
      </c>
      <c r="V21" s="20"/>
      <c r="W21" s="21"/>
      <c r="X21" s="22">
        <v>2</v>
      </c>
      <c r="Y21" s="23">
        <f aca="true" t="shared" si="5" ref="Y21:AA36">D21+G21+J21+M21+P21+S21+V21</f>
        <v>58</v>
      </c>
      <c r="Z21" s="24">
        <f t="shared" si="5"/>
        <v>167</v>
      </c>
      <c r="AA21" s="25">
        <f t="shared" si="5"/>
        <v>1720</v>
      </c>
      <c r="AB21" s="26">
        <f aca="true" t="shared" si="6" ref="AB21:AB36">Y21+Z21+AA21</f>
        <v>1945</v>
      </c>
    </row>
    <row r="22" spans="1:28" s="75" customFormat="1" ht="12.75">
      <c r="A22" s="65"/>
      <c r="B22" s="66" t="s">
        <v>45</v>
      </c>
      <c r="C22" s="67" t="s">
        <v>63</v>
      </c>
      <c r="D22" s="68">
        <v>3</v>
      </c>
      <c r="E22" s="69">
        <v>12</v>
      </c>
      <c r="F22" s="70">
        <v>97</v>
      </c>
      <c r="G22" s="68"/>
      <c r="H22" s="69"/>
      <c r="I22" s="70">
        <v>4</v>
      </c>
      <c r="J22" s="68"/>
      <c r="K22" s="69"/>
      <c r="L22" s="70">
        <v>1</v>
      </c>
      <c r="M22" s="68"/>
      <c r="N22" s="69"/>
      <c r="O22" s="70">
        <v>1</v>
      </c>
      <c r="P22" s="68">
        <v>14</v>
      </c>
      <c r="Q22" s="69">
        <v>39</v>
      </c>
      <c r="R22" s="70">
        <v>359</v>
      </c>
      <c r="S22" s="68">
        <v>6</v>
      </c>
      <c r="T22" s="69">
        <v>10</v>
      </c>
      <c r="U22" s="70">
        <v>135</v>
      </c>
      <c r="V22" s="68"/>
      <c r="W22" s="69"/>
      <c r="X22" s="70">
        <v>2</v>
      </c>
      <c r="Y22" s="71">
        <f t="shared" si="5"/>
        <v>23</v>
      </c>
      <c r="Z22" s="72">
        <f t="shared" si="5"/>
        <v>61</v>
      </c>
      <c r="AA22" s="73">
        <f t="shared" si="5"/>
        <v>599</v>
      </c>
      <c r="AB22" s="74">
        <f t="shared" si="6"/>
        <v>683</v>
      </c>
    </row>
    <row r="23" spans="1:28" s="75" customFormat="1" ht="12.75">
      <c r="A23" s="65"/>
      <c r="B23" s="66" t="s">
        <v>21</v>
      </c>
      <c r="C23" s="67" t="s">
        <v>63</v>
      </c>
      <c r="D23" s="68">
        <v>1</v>
      </c>
      <c r="E23" s="69">
        <v>8</v>
      </c>
      <c r="F23" s="70">
        <v>76</v>
      </c>
      <c r="G23" s="68"/>
      <c r="H23" s="69"/>
      <c r="I23" s="70">
        <v>16</v>
      </c>
      <c r="J23" s="68"/>
      <c r="K23" s="69"/>
      <c r="L23" s="70"/>
      <c r="M23" s="68">
        <v>1</v>
      </c>
      <c r="N23" s="69">
        <v>2</v>
      </c>
      <c r="O23" s="70">
        <v>3</v>
      </c>
      <c r="P23" s="68">
        <v>13</v>
      </c>
      <c r="Q23" s="69">
        <v>44</v>
      </c>
      <c r="R23" s="70">
        <v>365</v>
      </c>
      <c r="S23" s="68">
        <v>5</v>
      </c>
      <c r="T23" s="69">
        <v>18</v>
      </c>
      <c r="U23" s="70">
        <v>158</v>
      </c>
      <c r="V23" s="68"/>
      <c r="W23" s="69"/>
      <c r="X23" s="70"/>
      <c r="Y23" s="71">
        <f t="shared" si="5"/>
        <v>20</v>
      </c>
      <c r="Z23" s="72">
        <f t="shared" si="5"/>
        <v>72</v>
      </c>
      <c r="AA23" s="73">
        <f t="shared" si="5"/>
        <v>618</v>
      </c>
      <c r="AB23" s="74">
        <f t="shared" si="6"/>
        <v>710</v>
      </c>
    </row>
    <row r="24" spans="1:28" s="75" customFormat="1" ht="12.75">
      <c r="A24" s="65"/>
      <c r="B24" s="66" t="s">
        <v>20</v>
      </c>
      <c r="C24" s="67" t="s">
        <v>63</v>
      </c>
      <c r="D24" s="68">
        <v>3</v>
      </c>
      <c r="E24" s="69">
        <v>11</v>
      </c>
      <c r="F24" s="70">
        <v>91</v>
      </c>
      <c r="G24" s="68">
        <v>3</v>
      </c>
      <c r="H24" s="69">
        <v>12</v>
      </c>
      <c r="I24" s="70">
        <v>126</v>
      </c>
      <c r="J24" s="68"/>
      <c r="K24" s="69"/>
      <c r="L24" s="70">
        <v>2</v>
      </c>
      <c r="M24" s="68"/>
      <c r="N24" s="69"/>
      <c r="O24" s="70">
        <v>3</v>
      </c>
      <c r="P24" s="68">
        <v>5</v>
      </c>
      <c r="Q24" s="69">
        <v>8</v>
      </c>
      <c r="R24" s="70">
        <v>188</v>
      </c>
      <c r="S24" s="68">
        <v>4</v>
      </c>
      <c r="T24" s="69">
        <v>3</v>
      </c>
      <c r="U24" s="70">
        <v>93</v>
      </c>
      <c r="V24" s="68"/>
      <c r="W24" s="69"/>
      <c r="X24" s="70"/>
      <c r="Y24" s="71">
        <f t="shared" si="5"/>
        <v>15</v>
      </c>
      <c r="Z24" s="72">
        <f t="shared" si="5"/>
        <v>34</v>
      </c>
      <c r="AA24" s="73">
        <f t="shared" si="5"/>
        <v>503</v>
      </c>
      <c r="AB24" s="74">
        <f t="shared" si="6"/>
        <v>552</v>
      </c>
    </row>
    <row r="25" spans="1:28" ht="31.5">
      <c r="A25" s="27"/>
      <c r="B25" s="28" t="s">
        <v>74</v>
      </c>
      <c r="C25" s="29" t="s">
        <v>63</v>
      </c>
      <c r="D25" s="30">
        <f>SUM(D22:D24)</f>
        <v>7</v>
      </c>
      <c r="E25" s="30">
        <f aca="true" t="shared" si="7" ref="E25:X25">SUM(E22:E24)</f>
        <v>31</v>
      </c>
      <c r="F25" s="30">
        <f t="shared" si="7"/>
        <v>264</v>
      </c>
      <c r="G25" s="30">
        <f t="shared" si="7"/>
        <v>3</v>
      </c>
      <c r="H25" s="30">
        <f t="shared" si="7"/>
        <v>12</v>
      </c>
      <c r="I25" s="30">
        <f t="shared" si="7"/>
        <v>146</v>
      </c>
      <c r="J25" s="30">
        <f t="shared" si="7"/>
        <v>0</v>
      </c>
      <c r="K25" s="30">
        <f t="shared" si="7"/>
        <v>0</v>
      </c>
      <c r="L25" s="30">
        <f t="shared" si="7"/>
        <v>3</v>
      </c>
      <c r="M25" s="30">
        <f t="shared" si="7"/>
        <v>1</v>
      </c>
      <c r="N25" s="30">
        <f t="shared" si="7"/>
        <v>2</v>
      </c>
      <c r="O25" s="30">
        <f t="shared" si="7"/>
        <v>7</v>
      </c>
      <c r="P25" s="30">
        <f t="shared" si="7"/>
        <v>32</v>
      </c>
      <c r="Q25" s="30">
        <f t="shared" si="7"/>
        <v>91</v>
      </c>
      <c r="R25" s="30">
        <f t="shared" si="7"/>
        <v>912</v>
      </c>
      <c r="S25" s="30">
        <f t="shared" si="7"/>
        <v>15</v>
      </c>
      <c r="T25" s="30">
        <f t="shared" si="7"/>
        <v>31</v>
      </c>
      <c r="U25" s="30">
        <f t="shared" si="7"/>
        <v>386</v>
      </c>
      <c r="V25" s="30">
        <f t="shared" si="7"/>
        <v>0</v>
      </c>
      <c r="W25" s="30">
        <f t="shared" si="7"/>
        <v>0</v>
      </c>
      <c r="X25" s="30">
        <f t="shared" si="7"/>
        <v>2</v>
      </c>
      <c r="Y25" s="31">
        <f t="shared" si="5"/>
        <v>58</v>
      </c>
      <c r="Z25" s="32">
        <f t="shared" si="5"/>
        <v>167</v>
      </c>
      <c r="AA25" s="33">
        <f t="shared" si="5"/>
        <v>1720</v>
      </c>
      <c r="AB25" s="34">
        <f t="shared" si="6"/>
        <v>1945</v>
      </c>
    </row>
    <row r="26" spans="1:28" ht="31.5">
      <c r="A26" s="35"/>
      <c r="B26" s="36" t="s">
        <v>65</v>
      </c>
      <c r="C26" s="19" t="s">
        <v>66</v>
      </c>
      <c r="D26" s="20">
        <v>30</v>
      </c>
      <c r="E26" s="21">
        <v>154</v>
      </c>
      <c r="F26" s="22">
        <v>1166</v>
      </c>
      <c r="G26" s="20">
        <v>36</v>
      </c>
      <c r="H26" s="21">
        <v>90</v>
      </c>
      <c r="I26" s="22">
        <v>1185</v>
      </c>
      <c r="J26" s="20"/>
      <c r="K26" s="21"/>
      <c r="L26" s="22">
        <v>9</v>
      </c>
      <c r="M26" s="20">
        <v>6</v>
      </c>
      <c r="N26" s="21">
        <v>1</v>
      </c>
      <c r="O26" s="22">
        <v>9</v>
      </c>
      <c r="P26" s="20">
        <v>91</v>
      </c>
      <c r="Q26" s="21">
        <v>299</v>
      </c>
      <c r="R26" s="22">
        <v>2445</v>
      </c>
      <c r="S26" s="20">
        <v>8</v>
      </c>
      <c r="T26" s="21">
        <v>13</v>
      </c>
      <c r="U26" s="22">
        <v>117</v>
      </c>
      <c r="V26" s="20"/>
      <c r="W26" s="21"/>
      <c r="X26" s="22">
        <v>19</v>
      </c>
      <c r="Y26" s="23">
        <f t="shared" si="5"/>
        <v>171</v>
      </c>
      <c r="Z26" s="24">
        <f t="shared" si="5"/>
        <v>557</v>
      </c>
      <c r="AA26" s="25">
        <f t="shared" si="5"/>
        <v>4950</v>
      </c>
      <c r="AB26" s="26">
        <f t="shared" si="6"/>
        <v>5678</v>
      </c>
    </row>
    <row r="27" spans="1:28" s="75" customFormat="1" ht="12.75">
      <c r="A27" s="65"/>
      <c r="B27" s="66" t="s">
        <v>41</v>
      </c>
      <c r="C27" s="67" t="s">
        <v>66</v>
      </c>
      <c r="D27" s="68">
        <v>8</v>
      </c>
      <c r="E27" s="69">
        <v>77</v>
      </c>
      <c r="F27" s="70">
        <v>726</v>
      </c>
      <c r="G27" s="68">
        <v>16</v>
      </c>
      <c r="H27" s="69">
        <v>35</v>
      </c>
      <c r="I27" s="70">
        <v>499</v>
      </c>
      <c r="J27" s="68"/>
      <c r="K27" s="69"/>
      <c r="L27" s="70">
        <v>9</v>
      </c>
      <c r="M27" s="68">
        <v>4</v>
      </c>
      <c r="N27" s="69">
        <v>1</v>
      </c>
      <c r="O27" s="70">
        <v>3</v>
      </c>
      <c r="P27" s="68">
        <v>44</v>
      </c>
      <c r="Q27" s="69">
        <v>183</v>
      </c>
      <c r="R27" s="70">
        <v>1244</v>
      </c>
      <c r="S27" s="68">
        <v>3</v>
      </c>
      <c r="T27" s="69">
        <v>10</v>
      </c>
      <c r="U27" s="70">
        <v>49</v>
      </c>
      <c r="V27" s="68"/>
      <c r="W27" s="69"/>
      <c r="X27" s="70">
        <v>2</v>
      </c>
      <c r="Y27" s="71">
        <f t="shared" si="5"/>
        <v>75</v>
      </c>
      <c r="Z27" s="72">
        <f t="shared" si="5"/>
        <v>306</v>
      </c>
      <c r="AA27" s="73">
        <f t="shared" si="5"/>
        <v>2532</v>
      </c>
      <c r="AB27" s="74">
        <f t="shared" si="6"/>
        <v>2913</v>
      </c>
    </row>
    <row r="28" spans="1:28" s="75" customFormat="1" ht="12.75">
      <c r="A28" s="65"/>
      <c r="B28" s="66" t="s">
        <v>42</v>
      </c>
      <c r="C28" s="67" t="s">
        <v>66</v>
      </c>
      <c r="D28" s="68">
        <v>15</v>
      </c>
      <c r="E28" s="69">
        <v>52</v>
      </c>
      <c r="F28" s="70">
        <v>340</v>
      </c>
      <c r="G28" s="68">
        <v>20</v>
      </c>
      <c r="H28" s="69">
        <v>47</v>
      </c>
      <c r="I28" s="70">
        <v>540</v>
      </c>
      <c r="J28" s="68"/>
      <c r="K28" s="69"/>
      <c r="L28" s="70"/>
      <c r="M28" s="68"/>
      <c r="N28" s="69"/>
      <c r="O28" s="70">
        <v>3</v>
      </c>
      <c r="P28" s="68">
        <v>35</v>
      </c>
      <c r="Q28" s="69">
        <v>86</v>
      </c>
      <c r="R28" s="70">
        <v>868</v>
      </c>
      <c r="S28" s="68">
        <v>3</v>
      </c>
      <c r="T28" s="69"/>
      <c r="U28" s="70">
        <v>17</v>
      </c>
      <c r="V28" s="68"/>
      <c r="W28" s="69"/>
      <c r="X28" s="70">
        <v>3</v>
      </c>
      <c r="Y28" s="71">
        <f t="shared" si="5"/>
        <v>73</v>
      </c>
      <c r="Z28" s="72">
        <f t="shared" si="5"/>
        <v>185</v>
      </c>
      <c r="AA28" s="73">
        <f t="shared" si="5"/>
        <v>1771</v>
      </c>
      <c r="AB28" s="74">
        <f t="shared" si="6"/>
        <v>2029</v>
      </c>
    </row>
    <row r="29" spans="1:28" s="75" customFormat="1" ht="12.75">
      <c r="A29" s="65"/>
      <c r="B29" s="66" t="s">
        <v>43</v>
      </c>
      <c r="C29" s="67" t="s">
        <v>66</v>
      </c>
      <c r="D29" s="68">
        <v>3</v>
      </c>
      <c r="E29" s="69">
        <v>21</v>
      </c>
      <c r="F29" s="70">
        <v>75</v>
      </c>
      <c r="G29" s="68"/>
      <c r="H29" s="69">
        <v>6</v>
      </c>
      <c r="I29" s="70">
        <v>80</v>
      </c>
      <c r="J29" s="68"/>
      <c r="K29" s="69"/>
      <c r="L29" s="70"/>
      <c r="M29" s="68"/>
      <c r="N29" s="69"/>
      <c r="O29" s="70">
        <v>2</v>
      </c>
      <c r="P29" s="68">
        <v>11</v>
      </c>
      <c r="Q29" s="69">
        <v>28</v>
      </c>
      <c r="R29" s="70">
        <v>255</v>
      </c>
      <c r="S29" s="68"/>
      <c r="T29" s="69">
        <v>3</v>
      </c>
      <c r="U29" s="70">
        <v>17</v>
      </c>
      <c r="V29" s="68"/>
      <c r="W29" s="69"/>
      <c r="X29" s="70"/>
      <c r="Y29" s="71">
        <f t="shared" si="5"/>
        <v>14</v>
      </c>
      <c r="Z29" s="72">
        <f t="shared" si="5"/>
        <v>58</v>
      </c>
      <c r="AA29" s="73">
        <f t="shared" si="5"/>
        <v>429</v>
      </c>
      <c r="AB29" s="74">
        <f t="shared" si="6"/>
        <v>501</v>
      </c>
    </row>
    <row r="30" spans="1:28" s="75" customFormat="1" ht="12.75">
      <c r="A30" s="65"/>
      <c r="B30" s="66" t="s">
        <v>44</v>
      </c>
      <c r="C30" s="67" t="s">
        <v>66</v>
      </c>
      <c r="D30" s="68">
        <v>4</v>
      </c>
      <c r="E30" s="69">
        <v>4</v>
      </c>
      <c r="F30" s="70">
        <v>24</v>
      </c>
      <c r="G30" s="68"/>
      <c r="H30" s="69">
        <v>2</v>
      </c>
      <c r="I30" s="70">
        <v>66</v>
      </c>
      <c r="J30" s="68"/>
      <c r="K30" s="69"/>
      <c r="L30" s="70"/>
      <c r="M30" s="68">
        <v>2</v>
      </c>
      <c r="N30" s="69"/>
      <c r="O30" s="70">
        <v>1</v>
      </c>
      <c r="P30" s="68">
        <v>1</v>
      </c>
      <c r="Q30" s="69">
        <v>2</v>
      </c>
      <c r="R30" s="70">
        <v>75</v>
      </c>
      <c r="S30" s="68">
        <v>2</v>
      </c>
      <c r="T30" s="69"/>
      <c r="U30" s="70">
        <v>32</v>
      </c>
      <c r="V30" s="68"/>
      <c r="W30" s="69"/>
      <c r="X30" s="70">
        <v>14</v>
      </c>
      <c r="Y30" s="71">
        <f t="shared" si="5"/>
        <v>9</v>
      </c>
      <c r="Z30" s="72">
        <f t="shared" si="5"/>
        <v>8</v>
      </c>
      <c r="AA30" s="73">
        <f t="shared" si="5"/>
        <v>212</v>
      </c>
      <c r="AB30" s="74">
        <f t="shared" si="6"/>
        <v>229</v>
      </c>
    </row>
    <row r="31" spans="1:28" s="75" customFormat="1" ht="12.75">
      <c r="A31" s="65"/>
      <c r="B31" s="66" t="s">
        <v>99</v>
      </c>
      <c r="C31" s="67" t="s">
        <v>66</v>
      </c>
      <c r="D31" s="68"/>
      <c r="E31" s="69"/>
      <c r="F31" s="70"/>
      <c r="G31" s="68"/>
      <c r="H31" s="69"/>
      <c r="I31" s="70"/>
      <c r="J31" s="68"/>
      <c r="K31" s="69"/>
      <c r="L31" s="70"/>
      <c r="M31" s="68"/>
      <c r="N31" s="69"/>
      <c r="O31" s="70"/>
      <c r="P31" s="68"/>
      <c r="Q31" s="69"/>
      <c r="R31" s="70">
        <v>2</v>
      </c>
      <c r="S31" s="68"/>
      <c r="T31" s="69"/>
      <c r="U31" s="70"/>
      <c r="V31" s="68"/>
      <c r="W31" s="69"/>
      <c r="X31" s="70"/>
      <c r="Y31" s="71">
        <f t="shared" si="5"/>
        <v>0</v>
      </c>
      <c r="Z31" s="72">
        <f t="shared" si="5"/>
        <v>0</v>
      </c>
      <c r="AA31" s="73">
        <f t="shared" si="5"/>
        <v>2</v>
      </c>
      <c r="AB31" s="74">
        <f t="shared" si="6"/>
        <v>2</v>
      </c>
    </row>
    <row r="32" spans="1:28" s="75" customFormat="1" ht="12.75">
      <c r="A32" s="65"/>
      <c r="B32" s="66" t="s">
        <v>86</v>
      </c>
      <c r="C32" s="67" t="s">
        <v>66</v>
      </c>
      <c r="D32" s="68"/>
      <c r="E32" s="69"/>
      <c r="F32" s="70"/>
      <c r="G32" s="68"/>
      <c r="H32" s="69"/>
      <c r="I32" s="70"/>
      <c r="J32" s="68"/>
      <c r="K32" s="69"/>
      <c r="L32" s="70"/>
      <c r="M32" s="68"/>
      <c r="N32" s="69"/>
      <c r="O32" s="70"/>
      <c r="P32" s="68"/>
      <c r="Q32" s="69"/>
      <c r="R32" s="70"/>
      <c r="S32" s="68"/>
      <c r="T32" s="69"/>
      <c r="U32" s="70">
        <v>2</v>
      </c>
      <c r="V32" s="68"/>
      <c r="W32" s="69"/>
      <c r="X32" s="70"/>
      <c r="Y32" s="71">
        <f t="shared" si="5"/>
        <v>0</v>
      </c>
      <c r="Z32" s="72">
        <f t="shared" si="5"/>
        <v>0</v>
      </c>
      <c r="AA32" s="73">
        <f t="shared" si="5"/>
        <v>2</v>
      </c>
      <c r="AB32" s="74">
        <f t="shared" si="6"/>
        <v>2</v>
      </c>
    </row>
    <row r="33" spans="1:28" s="75" customFormat="1" ht="12.75">
      <c r="A33" s="65"/>
      <c r="B33" s="66" t="s">
        <v>95</v>
      </c>
      <c r="C33" s="67" t="s">
        <v>66</v>
      </c>
      <c r="D33" s="68"/>
      <c r="E33" s="69"/>
      <c r="F33" s="70">
        <v>1</v>
      </c>
      <c r="G33" s="68"/>
      <c r="H33" s="69"/>
      <c r="I33" s="70"/>
      <c r="J33" s="68"/>
      <c r="K33" s="69"/>
      <c r="L33" s="70"/>
      <c r="M33" s="68"/>
      <c r="N33" s="69"/>
      <c r="O33" s="70"/>
      <c r="P33" s="68"/>
      <c r="Q33" s="69"/>
      <c r="R33" s="70">
        <v>1</v>
      </c>
      <c r="S33" s="68"/>
      <c r="T33" s="69"/>
      <c r="U33" s="70"/>
      <c r="V33" s="68"/>
      <c r="W33" s="69"/>
      <c r="X33" s="70"/>
      <c r="Y33" s="71">
        <f t="shared" si="5"/>
        <v>0</v>
      </c>
      <c r="Z33" s="72">
        <f t="shared" si="5"/>
        <v>0</v>
      </c>
      <c r="AA33" s="73">
        <f t="shared" si="5"/>
        <v>2</v>
      </c>
      <c r="AB33" s="74">
        <f t="shared" si="6"/>
        <v>2</v>
      </c>
    </row>
    <row r="34" spans="1:28" ht="47.25">
      <c r="A34" s="27"/>
      <c r="B34" s="28" t="s">
        <v>77</v>
      </c>
      <c r="C34" s="29" t="s">
        <v>66</v>
      </c>
      <c r="D34" s="30">
        <f>SUM(D27:D33)</f>
        <v>30</v>
      </c>
      <c r="E34" s="30">
        <f aca="true" t="shared" si="8" ref="E34:X34">SUM(E27:E33)</f>
        <v>154</v>
      </c>
      <c r="F34" s="30">
        <f t="shared" si="8"/>
        <v>1166</v>
      </c>
      <c r="G34" s="30">
        <f t="shared" si="8"/>
        <v>36</v>
      </c>
      <c r="H34" s="30">
        <f t="shared" si="8"/>
        <v>90</v>
      </c>
      <c r="I34" s="30">
        <f t="shared" si="8"/>
        <v>1185</v>
      </c>
      <c r="J34" s="30">
        <f t="shared" si="8"/>
        <v>0</v>
      </c>
      <c r="K34" s="30">
        <f t="shared" si="8"/>
        <v>0</v>
      </c>
      <c r="L34" s="30">
        <f t="shared" si="8"/>
        <v>9</v>
      </c>
      <c r="M34" s="30">
        <f t="shared" si="8"/>
        <v>6</v>
      </c>
      <c r="N34" s="30">
        <f t="shared" si="8"/>
        <v>1</v>
      </c>
      <c r="O34" s="30">
        <f t="shared" si="8"/>
        <v>9</v>
      </c>
      <c r="P34" s="30">
        <f t="shared" si="8"/>
        <v>91</v>
      </c>
      <c r="Q34" s="30">
        <f t="shared" si="8"/>
        <v>299</v>
      </c>
      <c r="R34" s="30">
        <f t="shared" si="8"/>
        <v>2445</v>
      </c>
      <c r="S34" s="30">
        <f t="shared" si="8"/>
        <v>8</v>
      </c>
      <c r="T34" s="30">
        <f t="shared" si="8"/>
        <v>13</v>
      </c>
      <c r="U34" s="30">
        <f t="shared" si="8"/>
        <v>117</v>
      </c>
      <c r="V34" s="30">
        <f t="shared" si="8"/>
        <v>0</v>
      </c>
      <c r="W34" s="30">
        <f t="shared" si="8"/>
        <v>0</v>
      </c>
      <c r="X34" s="30">
        <f t="shared" si="8"/>
        <v>19</v>
      </c>
      <c r="Y34" s="31">
        <f t="shared" si="5"/>
        <v>171</v>
      </c>
      <c r="Z34" s="32">
        <f t="shared" si="5"/>
        <v>557</v>
      </c>
      <c r="AA34" s="33">
        <f t="shared" si="5"/>
        <v>4950</v>
      </c>
      <c r="AB34" s="34">
        <f t="shared" si="6"/>
        <v>5678</v>
      </c>
    </row>
    <row r="35" spans="1:28" ht="78.75">
      <c r="A35" s="35"/>
      <c r="B35" s="36" t="s">
        <v>73</v>
      </c>
      <c r="C35" s="19" t="s">
        <v>68</v>
      </c>
      <c r="D35" s="20"/>
      <c r="E35" s="21">
        <v>2</v>
      </c>
      <c r="F35" s="22">
        <v>6</v>
      </c>
      <c r="G35" s="20"/>
      <c r="H35" s="21"/>
      <c r="I35" s="22"/>
      <c r="J35" s="20"/>
      <c r="K35" s="21"/>
      <c r="L35" s="22"/>
      <c r="M35" s="20"/>
      <c r="N35" s="21"/>
      <c r="O35" s="22"/>
      <c r="P35" s="20">
        <v>1</v>
      </c>
      <c r="Q35" s="21">
        <v>1</v>
      </c>
      <c r="R35" s="22">
        <v>8</v>
      </c>
      <c r="S35" s="20"/>
      <c r="T35" s="21"/>
      <c r="U35" s="22">
        <v>2</v>
      </c>
      <c r="V35" s="20"/>
      <c r="W35" s="21"/>
      <c r="X35" s="22"/>
      <c r="Y35" s="23">
        <f t="shared" si="5"/>
        <v>1</v>
      </c>
      <c r="Z35" s="24">
        <f t="shared" si="5"/>
        <v>3</v>
      </c>
      <c r="AA35" s="25">
        <f t="shared" si="5"/>
        <v>16</v>
      </c>
      <c r="AB35" s="26">
        <f t="shared" si="6"/>
        <v>20</v>
      </c>
    </row>
    <row r="36" spans="1:28" ht="48" thickBot="1">
      <c r="A36" s="41"/>
      <c r="B36" s="18" t="s">
        <v>31</v>
      </c>
      <c r="C36" s="42"/>
      <c r="D36" s="43">
        <v>1</v>
      </c>
      <c r="E36" s="44">
        <v>2</v>
      </c>
      <c r="F36" s="45">
        <v>3</v>
      </c>
      <c r="G36" s="43">
        <v>5</v>
      </c>
      <c r="H36" s="44">
        <v>12</v>
      </c>
      <c r="I36" s="45">
        <v>62</v>
      </c>
      <c r="J36" s="43"/>
      <c r="K36" s="44"/>
      <c r="L36" s="45"/>
      <c r="M36" s="43">
        <v>1</v>
      </c>
      <c r="N36" s="44">
        <v>1</v>
      </c>
      <c r="O36" s="45">
        <v>1</v>
      </c>
      <c r="P36" s="43">
        <v>2</v>
      </c>
      <c r="Q36" s="44">
        <v>4</v>
      </c>
      <c r="R36" s="45">
        <v>14</v>
      </c>
      <c r="S36" s="43"/>
      <c r="T36" s="44"/>
      <c r="U36" s="45"/>
      <c r="V36" s="43"/>
      <c r="W36" s="44"/>
      <c r="X36" s="45"/>
      <c r="Y36" s="23">
        <f t="shared" si="5"/>
        <v>9</v>
      </c>
      <c r="Z36" s="24">
        <f t="shared" si="5"/>
        <v>19</v>
      </c>
      <c r="AA36" s="25">
        <f t="shared" si="5"/>
        <v>80</v>
      </c>
      <c r="AB36" s="26">
        <f t="shared" si="6"/>
        <v>108</v>
      </c>
    </row>
    <row r="37" spans="1:28" ht="36.75" thickBot="1">
      <c r="A37" s="90"/>
      <c r="B37" s="91" t="s">
        <v>29</v>
      </c>
      <c r="C37" s="92"/>
      <c r="D37" s="93">
        <f>D36+D35+D34+D25+D20</f>
        <v>72</v>
      </c>
      <c r="E37" s="94">
        <f aca="true" t="shared" si="9" ref="E37:AB37">E36+E35+E34+E25+E20</f>
        <v>251</v>
      </c>
      <c r="F37" s="95">
        <f t="shared" si="9"/>
        <v>1881</v>
      </c>
      <c r="G37" s="96">
        <f t="shared" si="9"/>
        <v>51</v>
      </c>
      <c r="H37" s="94">
        <f t="shared" si="9"/>
        <v>130</v>
      </c>
      <c r="I37" s="97">
        <f t="shared" si="9"/>
        <v>1636</v>
      </c>
      <c r="J37" s="93">
        <f t="shared" si="9"/>
        <v>0</v>
      </c>
      <c r="K37" s="94">
        <f t="shared" si="9"/>
        <v>0</v>
      </c>
      <c r="L37" s="95">
        <f t="shared" si="9"/>
        <v>12</v>
      </c>
      <c r="M37" s="96">
        <f t="shared" si="9"/>
        <v>11</v>
      </c>
      <c r="N37" s="94">
        <f t="shared" si="9"/>
        <v>6</v>
      </c>
      <c r="O37" s="97">
        <f t="shared" si="9"/>
        <v>42</v>
      </c>
      <c r="P37" s="93">
        <f t="shared" si="9"/>
        <v>187</v>
      </c>
      <c r="Q37" s="94">
        <f t="shared" si="9"/>
        <v>541</v>
      </c>
      <c r="R37" s="95">
        <f t="shared" si="9"/>
        <v>4856</v>
      </c>
      <c r="S37" s="96">
        <f t="shared" si="9"/>
        <v>48</v>
      </c>
      <c r="T37" s="94">
        <f t="shared" si="9"/>
        <v>79</v>
      </c>
      <c r="U37" s="97">
        <f t="shared" si="9"/>
        <v>943</v>
      </c>
      <c r="V37" s="93">
        <f t="shared" si="9"/>
        <v>1</v>
      </c>
      <c r="W37" s="94">
        <f t="shared" si="9"/>
        <v>3</v>
      </c>
      <c r="X37" s="95">
        <f t="shared" si="9"/>
        <v>119</v>
      </c>
      <c r="Y37" s="96">
        <f t="shared" si="9"/>
        <v>370</v>
      </c>
      <c r="Z37" s="94">
        <f t="shared" si="9"/>
        <v>1010</v>
      </c>
      <c r="AA37" s="97">
        <f t="shared" si="9"/>
        <v>9489</v>
      </c>
      <c r="AB37" s="93">
        <f t="shared" si="9"/>
        <v>10869</v>
      </c>
    </row>
    <row r="38" spans="24:26" ht="12.75">
      <c r="X38" s="52"/>
      <c r="Y38" s="53"/>
      <c r="Z38" s="2"/>
    </row>
    <row r="39" spans="2:26" ht="15.75" thickBot="1">
      <c r="B39" s="98" t="s">
        <v>69</v>
      </c>
      <c r="X39" s="52"/>
      <c r="Y39" s="53"/>
      <c r="Z39" s="2"/>
    </row>
    <row r="40" spans="2:28" ht="15" thickBot="1">
      <c r="B40" s="124" t="s">
        <v>70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6"/>
    </row>
    <row r="41" spans="2:28" ht="15" thickBot="1">
      <c r="B41" s="127" t="s">
        <v>71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9"/>
    </row>
    <row r="42" spans="2:28" ht="15" thickBot="1">
      <c r="B42" s="121" t="s">
        <v>72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/>
    </row>
    <row r="43" spans="2:28" ht="27.75" customHeight="1">
      <c r="B43" s="117" t="s">
        <v>78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</row>
    <row r="235" ht="12.75">
      <c r="AC235" s="1"/>
    </row>
    <row r="236" ht="12.75">
      <c r="AC236" s="1"/>
    </row>
    <row r="237" ht="12.75">
      <c r="AC237" s="1"/>
    </row>
    <row r="238" ht="12.75">
      <c r="AC238" s="1"/>
    </row>
    <row r="239" ht="12.75">
      <c r="AC239" s="1"/>
    </row>
    <row r="240" ht="12.75">
      <c r="AC240" s="1"/>
    </row>
    <row r="241" ht="12.75">
      <c r="AC241" s="1"/>
    </row>
    <row r="242" ht="12.75">
      <c r="AC242" s="1"/>
    </row>
    <row r="243" ht="12.75">
      <c r="AC243" s="1"/>
    </row>
    <row r="244" ht="12.75">
      <c r="AC244" s="1"/>
    </row>
    <row r="245" ht="12.75">
      <c r="AC245" s="1"/>
    </row>
    <row r="246" ht="12.75">
      <c r="AC246" s="1"/>
    </row>
    <row r="247" ht="12.75">
      <c r="AC247" s="1"/>
    </row>
    <row r="248" ht="12.75">
      <c r="AC248" s="1"/>
    </row>
    <row r="249" ht="12.75">
      <c r="AC249" s="1"/>
    </row>
    <row r="250" ht="12.75">
      <c r="AC250" s="1"/>
    </row>
    <row r="251" ht="12.75">
      <c r="AC251" s="1"/>
    </row>
    <row r="252" ht="12.75">
      <c r="AC252" s="1"/>
    </row>
    <row r="253" ht="12.75">
      <c r="AC253" s="1"/>
    </row>
    <row r="254" ht="12.75">
      <c r="AC254" s="1"/>
    </row>
    <row r="255" ht="12.75">
      <c r="AC255" s="1"/>
    </row>
    <row r="256" ht="12.75">
      <c r="AC256" s="1"/>
    </row>
    <row r="257" ht="12.75">
      <c r="AC257" s="1"/>
    </row>
    <row r="258" ht="12.75">
      <c r="AC258" s="1"/>
    </row>
    <row r="259" ht="12.75">
      <c r="AC259" s="1"/>
    </row>
    <row r="260" ht="12.75">
      <c r="AC260" s="1"/>
    </row>
    <row r="261" ht="12.75">
      <c r="AC261" s="1"/>
    </row>
    <row r="262" ht="12.75">
      <c r="AC262" s="1"/>
    </row>
    <row r="263" ht="12.75">
      <c r="AC263" s="1"/>
    </row>
    <row r="264" ht="12.75">
      <c r="AC264" s="1"/>
    </row>
    <row r="265" ht="12.75">
      <c r="AC265" s="1"/>
    </row>
    <row r="266" ht="12.75">
      <c r="AC266" s="1"/>
    </row>
  </sheetData>
  <mergeCells count="15">
    <mergeCell ref="A1:AB1"/>
    <mergeCell ref="A2:AB4"/>
    <mergeCell ref="B42:AB42"/>
    <mergeCell ref="B43:AB43"/>
    <mergeCell ref="B40:AB40"/>
    <mergeCell ref="B41:AB41"/>
    <mergeCell ref="S5:U5"/>
    <mergeCell ref="V5:X5"/>
    <mergeCell ref="Y5:AA5"/>
    <mergeCell ref="AB5:AB6"/>
    <mergeCell ref="P5:R5"/>
    <mergeCell ref="D5:F5"/>
    <mergeCell ref="G5:I5"/>
    <mergeCell ref="J5:L5"/>
    <mergeCell ref="M5:O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7"/>
  <sheetViews>
    <sheetView zoomScale="75" zoomScaleNormal="75" workbookViewId="0" topLeftCell="A22">
      <selection activeCell="B33" sqref="B33:AB33"/>
    </sheetView>
  </sheetViews>
  <sheetFormatPr defaultColWidth="9.00390625" defaultRowHeight="12.75"/>
  <cols>
    <col min="1" max="1" width="2.25390625" style="3" customWidth="1"/>
    <col min="2" max="2" width="19.875" style="3" customWidth="1"/>
    <col min="3" max="3" width="5.125" style="51" customWidth="1"/>
    <col min="4" max="4" width="4.375" style="3" customWidth="1"/>
    <col min="5" max="5" width="5.375" style="3" customWidth="1"/>
    <col min="6" max="6" width="5.625" style="3" customWidth="1"/>
    <col min="7" max="8" width="4.25390625" style="3" customWidth="1"/>
    <col min="9" max="9" width="4.75390625" style="3" customWidth="1"/>
    <col min="10" max="10" width="3.625" style="3" customWidth="1"/>
    <col min="11" max="11" width="3.875" style="3" customWidth="1"/>
    <col min="12" max="12" width="3.25390625" style="3" customWidth="1"/>
    <col min="13" max="16" width="4.25390625" style="3" customWidth="1"/>
    <col min="17" max="17" width="5.75390625" style="3" customWidth="1"/>
    <col min="18" max="18" width="5.875" style="3" customWidth="1"/>
    <col min="19" max="19" width="4.25390625" style="3" customWidth="1"/>
    <col min="20" max="20" width="4.625" style="3" customWidth="1"/>
    <col min="21" max="21" width="5.625" style="3" customWidth="1"/>
    <col min="22" max="22" width="3.75390625" style="3" customWidth="1"/>
    <col min="23" max="23" width="3.625" style="3" customWidth="1"/>
    <col min="24" max="24" width="4.00390625" style="3" customWidth="1"/>
    <col min="25" max="26" width="5.125" style="51" customWidth="1"/>
    <col min="27" max="28" width="6.125" style="51" customWidth="1"/>
    <col min="29" max="16384" width="9.125" style="3" customWidth="1"/>
  </cols>
  <sheetData>
    <row r="1" spans="1:28" ht="18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12.75" customHeight="1">
      <c r="A2" s="119" t="s">
        <v>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13.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ht="74.25" customHeight="1" thickBot="1">
      <c r="A5" s="57" t="s">
        <v>1</v>
      </c>
      <c r="B5" s="58" t="s">
        <v>2</v>
      </c>
      <c r="C5" s="59" t="s">
        <v>3</v>
      </c>
      <c r="D5" s="115" t="s">
        <v>4</v>
      </c>
      <c r="E5" s="115"/>
      <c r="F5" s="116"/>
      <c r="G5" s="114" t="s">
        <v>5</v>
      </c>
      <c r="H5" s="115"/>
      <c r="I5" s="116"/>
      <c r="J5" s="114" t="s">
        <v>6</v>
      </c>
      <c r="K5" s="115"/>
      <c r="L5" s="116"/>
      <c r="M5" s="114" t="s">
        <v>7</v>
      </c>
      <c r="N5" s="115"/>
      <c r="O5" s="116"/>
      <c r="P5" s="114" t="s">
        <v>8</v>
      </c>
      <c r="Q5" s="115"/>
      <c r="R5" s="116"/>
      <c r="S5" s="114" t="s">
        <v>9</v>
      </c>
      <c r="T5" s="115"/>
      <c r="U5" s="116"/>
      <c r="V5" s="114" t="s">
        <v>10</v>
      </c>
      <c r="W5" s="115"/>
      <c r="X5" s="116"/>
      <c r="Y5" s="114" t="s">
        <v>11</v>
      </c>
      <c r="Z5" s="115"/>
      <c r="AA5" s="116"/>
      <c r="AB5" s="130" t="s">
        <v>12</v>
      </c>
    </row>
    <row r="6" spans="1:28" ht="38.25" customHeight="1" thickBot="1">
      <c r="A6" s="57"/>
      <c r="B6" s="58"/>
      <c r="C6" s="59"/>
      <c r="D6" s="61" t="s">
        <v>13</v>
      </c>
      <c r="E6" s="62" t="s">
        <v>14</v>
      </c>
      <c r="F6" s="64" t="s">
        <v>15</v>
      </c>
      <c r="G6" s="63" t="s">
        <v>13</v>
      </c>
      <c r="H6" s="62" t="s">
        <v>14</v>
      </c>
      <c r="I6" s="64" t="s">
        <v>15</v>
      </c>
      <c r="J6" s="61" t="s">
        <v>13</v>
      </c>
      <c r="K6" s="62" t="s">
        <v>14</v>
      </c>
      <c r="L6" s="64" t="s">
        <v>15</v>
      </c>
      <c r="M6" s="61" t="s">
        <v>13</v>
      </c>
      <c r="N6" s="62" t="s">
        <v>14</v>
      </c>
      <c r="O6" s="64" t="s">
        <v>15</v>
      </c>
      <c r="P6" s="61" t="s">
        <v>13</v>
      </c>
      <c r="Q6" s="62" t="s">
        <v>14</v>
      </c>
      <c r="R6" s="64" t="s">
        <v>15</v>
      </c>
      <c r="S6" s="61" t="s">
        <v>13</v>
      </c>
      <c r="T6" s="62" t="s">
        <v>14</v>
      </c>
      <c r="U6" s="64" t="s">
        <v>15</v>
      </c>
      <c r="V6" s="61" t="s">
        <v>13</v>
      </c>
      <c r="W6" s="62" t="s">
        <v>14</v>
      </c>
      <c r="X6" s="64" t="s">
        <v>15</v>
      </c>
      <c r="Y6" s="61" t="s">
        <v>13</v>
      </c>
      <c r="Z6" s="62" t="s">
        <v>14</v>
      </c>
      <c r="AA6" s="64" t="s">
        <v>15</v>
      </c>
      <c r="AB6" s="131"/>
    </row>
    <row r="7" spans="1:28" ht="13.5" thickBot="1">
      <c r="A7" s="4">
        <v>1</v>
      </c>
      <c r="B7" s="5">
        <v>2</v>
      </c>
      <c r="C7" s="6"/>
      <c r="D7" s="7">
        <v>3</v>
      </c>
      <c r="E7" s="8">
        <v>4</v>
      </c>
      <c r="F7" s="9">
        <v>5</v>
      </c>
      <c r="G7" s="7">
        <v>6</v>
      </c>
      <c r="H7" s="8">
        <v>7</v>
      </c>
      <c r="I7" s="9">
        <v>8</v>
      </c>
      <c r="J7" s="7">
        <v>9</v>
      </c>
      <c r="K7" s="8">
        <v>10</v>
      </c>
      <c r="L7" s="9">
        <v>11</v>
      </c>
      <c r="M7" s="7">
        <v>12</v>
      </c>
      <c r="N7" s="8">
        <v>13</v>
      </c>
      <c r="O7" s="9">
        <v>14</v>
      </c>
      <c r="P7" s="7">
        <v>15</v>
      </c>
      <c r="Q7" s="8">
        <v>16</v>
      </c>
      <c r="R7" s="9">
        <v>17</v>
      </c>
      <c r="S7" s="7">
        <v>18</v>
      </c>
      <c r="T7" s="8">
        <v>19</v>
      </c>
      <c r="U7" s="9">
        <v>20</v>
      </c>
      <c r="V7" s="7">
        <v>21</v>
      </c>
      <c r="W7" s="8">
        <v>22</v>
      </c>
      <c r="X7" s="9">
        <v>23</v>
      </c>
      <c r="Y7" s="54">
        <v>24</v>
      </c>
      <c r="Z7" s="55">
        <v>25</v>
      </c>
      <c r="AA7" s="60">
        <v>26</v>
      </c>
      <c r="AB7" s="16">
        <v>27</v>
      </c>
    </row>
    <row r="8" spans="1:28" ht="15.75">
      <c r="A8" s="17"/>
      <c r="B8" s="18" t="s">
        <v>16</v>
      </c>
      <c r="C8" s="19" t="s">
        <v>16</v>
      </c>
      <c r="D8" s="20"/>
      <c r="E8" s="21"/>
      <c r="F8" s="22"/>
      <c r="G8" s="20"/>
      <c r="H8" s="21"/>
      <c r="I8" s="22"/>
      <c r="J8" s="20"/>
      <c r="K8" s="21"/>
      <c r="L8" s="22"/>
      <c r="M8" s="20"/>
      <c r="N8" s="21"/>
      <c r="O8" s="22"/>
      <c r="P8" s="20"/>
      <c r="Q8" s="21"/>
      <c r="R8" s="22"/>
      <c r="S8" s="20"/>
      <c r="T8" s="21"/>
      <c r="U8" s="22"/>
      <c r="V8" s="20"/>
      <c r="W8" s="21"/>
      <c r="X8" s="22"/>
      <c r="Y8" s="23">
        <f aca="true" t="shared" si="0" ref="Y8:Y29">D8+G8+J8+M8+P8+S8+V8</f>
        <v>0</v>
      </c>
      <c r="Z8" s="24">
        <f aca="true" t="shared" si="1" ref="Z8:Z29">E8+H8+K8+N8+Q8+T8+W8</f>
        <v>0</v>
      </c>
      <c r="AA8" s="25">
        <f aca="true" t="shared" si="2" ref="AA8:AA29">F8+I8+L8+O8+R8+U8+X8</f>
        <v>0</v>
      </c>
      <c r="AB8" s="26">
        <f>Y8+Z8+AA8</f>
        <v>0</v>
      </c>
    </row>
    <row r="9" spans="1:28" s="75" customFormat="1" ht="12.75">
      <c r="A9" s="102"/>
      <c r="B9" s="66" t="s">
        <v>18</v>
      </c>
      <c r="C9" s="67" t="s">
        <v>16</v>
      </c>
      <c r="D9" s="68">
        <v>25</v>
      </c>
      <c r="E9" s="69">
        <v>54</v>
      </c>
      <c r="F9" s="70">
        <v>330</v>
      </c>
      <c r="G9" s="68">
        <v>23</v>
      </c>
      <c r="H9" s="69">
        <v>62</v>
      </c>
      <c r="I9" s="70">
        <v>816</v>
      </c>
      <c r="J9" s="68"/>
      <c r="K9" s="69"/>
      <c r="L9" s="70"/>
      <c r="M9" s="68">
        <v>13</v>
      </c>
      <c r="N9" s="69">
        <v>43</v>
      </c>
      <c r="O9" s="70">
        <v>76</v>
      </c>
      <c r="P9" s="68">
        <v>81</v>
      </c>
      <c r="Q9" s="69">
        <v>104</v>
      </c>
      <c r="R9" s="70">
        <v>791</v>
      </c>
      <c r="S9" s="68">
        <v>1</v>
      </c>
      <c r="T9" s="69">
        <v>1</v>
      </c>
      <c r="U9" s="70">
        <v>34</v>
      </c>
      <c r="V9" s="68"/>
      <c r="W9" s="69"/>
      <c r="X9" s="70"/>
      <c r="Y9" s="71">
        <f t="shared" si="0"/>
        <v>143</v>
      </c>
      <c r="Z9" s="72">
        <f t="shared" si="1"/>
        <v>264</v>
      </c>
      <c r="AA9" s="73">
        <f t="shared" si="2"/>
        <v>2047</v>
      </c>
      <c r="AB9" s="74">
        <f aca="true" t="shared" si="3" ref="AB9:AB29">Y9+Z9+AA9</f>
        <v>2454</v>
      </c>
    </row>
    <row r="10" spans="1:28" s="75" customFormat="1" ht="12.75">
      <c r="A10" s="102"/>
      <c r="B10" s="66" t="s">
        <v>33</v>
      </c>
      <c r="C10" s="67" t="s">
        <v>16</v>
      </c>
      <c r="D10" s="68">
        <v>8</v>
      </c>
      <c r="E10" s="69">
        <v>20</v>
      </c>
      <c r="F10" s="70">
        <v>290</v>
      </c>
      <c r="G10" s="68">
        <v>2</v>
      </c>
      <c r="H10" s="69">
        <v>6</v>
      </c>
      <c r="I10" s="70">
        <v>58</v>
      </c>
      <c r="J10" s="68"/>
      <c r="K10" s="69"/>
      <c r="L10" s="70"/>
      <c r="M10" s="68"/>
      <c r="N10" s="69"/>
      <c r="O10" s="70"/>
      <c r="P10" s="68">
        <v>18</v>
      </c>
      <c r="Q10" s="69">
        <v>53</v>
      </c>
      <c r="R10" s="70">
        <v>577</v>
      </c>
      <c r="S10" s="68">
        <v>1</v>
      </c>
      <c r="T10" s="69">
        <v>1</v>
      </c>
      <c r="U10" s="70">
        <v>13</v>
      </c>
      <c r="V10" s="68"/>
      <c r="W10" s="69"/>
      <c r="X10" s="70"/>
      <c r="Y10" s="71">
        <f t="shared" si="0"/>
        <v>29</v>
      </c>
      <c r="Z10" s="72">
        <f t="shared" si="1"/>
        <v>80</v>
      </c>
      <c r="AA10" s="73">
        <f t="shared" si="2"/>
        <v>938</v>
      </c>
      <c r="AB10" s="74">
        <f t="shared" si="3"/>
        <v>1047</v>
      </c>
    </row>
    <row r="11" spans="1:28" s="75" customFormat="1" ht="12.75">
      <c r="A11" s="102"/>
      <c r="B11" s="66" t="s">
        <v>19</v>
      </c>
      <c r="C11" s="67" t="s">
        <v>16</v>
      </c>
      <c r="D11" s="68">
        <v>36</v>
      </c>
      <c r="E11" s="69">
        <v>77</v>
      </c>
      <c r="F11" s="70">
        <v>356</v>
      </c>
      <c r="G11" s="68">
        <v>6</v>
      </c>
      <c r="H11" s="69">
        <v>47</v>
      </c>
      <c r="I11" s="70">
        <v>787</v>
      </c>
      <c r="J11" s="68"/>
      <c r="K11" s="69"/>
      <c r="L11" s="70"/>
      <c r="M11" s="68"/>
      <c r="N11" s="69"/>
      <c r="O11" s="70">
        <v>6</v>
      </c>
      <c r="P11" s="68">
        <v>79</v>
      </c>
      <c r="Q11" s="69">
        <v>147</v>
      </c>
      <c r="R11" s="70">
        <v>1104</v>
      </c>
      <c r="S11" s="68">
        <v>6</v>
      </c>
      <c r="T11" s="69">
        <v>2</v>
      </c>
      <c r="U11" s="70">
        <v>27</v>
      </c>
      <c r="V11" s="68"/>
      <c r="W11" s="69"/>
      <c r="X11" s="70"/>
      <c r="Y11" s="71">
        <f t="shared" si="0"/>
        <v>127</v>
      </c>
      <c r="Z11" s="72">
        <f t="shared" si="1"/>
        <v>273</v>
      </c>
      <c r="AA11" s="73">
        <f t="shared" si="2"/>
        <v>2280</v>
      </c>
      <c r="AB11" s="74">
        <f t="shared" si="3"/>
        <v>2680</v>
      </c>
    </row>
    <row r="12" spans="1:28" s="75" customFormat="1" ht="12.75">
      <c r="A12" s="102"/>
      <c r="B12" s="101" t="s">
        <v>17</v>
      </c>
      <c r="C12" s="67" t="s">
        <v>16</v>
      </c>
      <c r="D12" s="68">
        <v>56</v>
      </c>
      <c r="E12" s="69">
        <v>114</v>
      </c>
      <c r="F12" s="70">
        <v>574</v>
      </c>
      <c r="G12" s="68">
        <v>4</v>
      </c>
      <c r="H12" s="69">
        <v>40</v>
      </c>
      <c r="I12" s="70">
        <v>572</v>
      </c>
      <c r="J12" s="68"/>
      <c r="K12" s="69"/>
      <c r="L12" s="70">
        <v>2</v>
      </c>
      <c r="M12" s="68"/>
      <c r="N12" s="69"/>
      <c r="O12" s="70">
        <v>4</v>
      </c>
      <c r="P12" s="68">
        <v>134</v>
      </c>
      <c r="Q12" s="69">
        <v>264</v>
      </c>
      <c r="R12" s="70">
        <v>1756</v>
      </c>
      <c r="S12" s="68"/>
      <c r="T12" s="69">
        <v>5</v>
      </c>
      <c r="U12" s="70">
        <v>32</v>
      </c>
      <c r="V12" s="68"/>
      <c r="W12" s="69"/>
      <c r="X12" s="70"/>
      <c r="Y12" s="71">
        <f t="shared" si="0"/>
        <v>194</v>
      </c>
      <c r="Z12" s="72">
        <f t="shared" si="1"/>
        <v>423</v>
      </c>
      <c r="AA12" s="73">
        <f t="shared" si="2"/>
        <v>2940</v>
      </c>
      <c r="AB12" s="74">
        <f t="shared" si="3"/>
        <v>3557</v>
      </c>
    </row>
    <row r="13" spans="1:28" s="75" customFormat="1" ht="12.75">
      <c r="A13" s="102"/>
      <c r="B13" s="66" t="s">
        <v>34</v>
      </c>
      <c r="C13" s="67" t="s">
        <v>16</v>
      </c>
      <c r="D13" s="68">
        <v>33</v>
      </c>
      <c r="E13" s="69">
        <v>61</v>
      </c>
      <c r="F13" s="70">
        <v>689</v>
      </c>
      <c r="G13" s="68">
        <v>7</v>
      </c>
      <c r="H13" s="69">
        <v>53</v>
      </c>
      <c r="I13" s="70">
        <v>998</v>
      </c>
      <c r="J13" s="68"/>
      <c r="K13" s="69"/>
      <c r="L13" s="70">
        <v>1</v>
      </c>
      <c r="M13" s="68"/>
      <c r="N13" s="69">
        <v>2</v>
      </c>
      <c r="O13" s="70">
        <v>5</v>
      </c>
      <c r="P13" s="68">
        <v>85</v>
      </c>
      <c r="Q13" s="69">
        <v>174</v>
      </c>
      <c r="R13" s="70">
        <v>1777</v>
      </c>
      <c r="S13" s="68"/>
      <c r="T13" s="69">
        <v>5</v>
      </c>
      <c r="U13" s="70">
        <v>36</v>
      </c>
      <c r="V13" s="68"/>
      <c r="W13" s="69"/>
      <c r="X13" s="70"/>
      <c r="Y13" s="71">
        <f t="shared" si="0"/>
        <v>125</v>
      </c>
      <c r="Z13" s="72">
        <f t="shared" si="1"/>
        <v>295</v>
      </c>
      <c r="AA13" s="73">
        <f t="shared" si="2"/>
        <v>3506</v>
      </c>
      <c r="AB13" s="74">
        <f t="shared" si="3"/>
        <v>3926</v>
      </c>
    </row>
    <row r="14" spans="1:28" s="75" customFormat="1" ht="12.75">
      <c r="A14" s="102"/>
      <c r="B14" s="66" t="s">
        <v>97</v>
      </c>
      <c r="C14" s="67" t="s">
        <v>16</v>
      </c>
      <c r="D14" s="68">
        <v>2</v>
      </c>
      <c r="E14" s="69"/>
      <c r="F14" s="70"/>
      <c r="G14" s="68">
        <v>2</v>
      </c>
      <c r="H14" s="69"/>
      <c r="I14" s="70"/>
      <c r="J14" s="68"/>
      <c r="K14" s="69"/>
      <c r="L14" s="70"/>
      <c r="M14" s="68"/>
      <c r="N14" s="69"/>
      <c r="O14" s="70"/>
      <c r="P14" s="68">
        <v>1</v>
      </c>
      <c r="Q14" s="69"/>
      <c r="R14" s="70"/>
      <c r="S14" s="68"/>
      <c r="T14" s="69"/>
      <c r="U14" s="70">
        <v>2</v>
      </c>
      <c r="V14" s="68"/>
      <c r="W14" s="69"/>
      <c r="X14" s="70"/>
      <c r="Y14" s="71">
        <f t="shared" si="0"/>
        <v>5</v>
      </c>
      <c r="Z14" s="72">
        <f t="shared" si="1"/>
        <v>0</v>
      </c>
      <c r="AA14" s="73">
        <f t="shared" si="2"/>
        <v>2</v>
      </c>
      <c r="AB14" s="74">
        <f t="shared" si="3"/>
        <v>7</v>
      </c>
    </row>
    <row r="15" spans="1:28" s="75" customFormat="1" ht="12.75">
      <c r="A15" s="102"/>
      <c r="B15" s="66" t="s">
        <v>35</v>
      </c>
      <c r="C15" s="67" t="s">
        <v>16</v>
      </c>
      <c r="D15" s="68">
        <v>1</v>
      </c>
      <c r="E15" s="69">
        <v>5</v>
      </c>
      <c r="F15" s="70">
        <v>20</v>
      </c>
      <c r="G15" s="68"/>
      <c r="H15" s="69">
        <v>2</v>
      </c>
      <c r="I15" s="70">
        <v>6</v>
      </c>
      <c r="J15" s="68"/>
      <c r="K15" s="69"/>
      <c r="L15" s="70"/>
      <c r="M15" s="68">
        <v>1</v>
      </c>
      <c r="N15" s="69"/>
      <c r="O15" s="70">
        <v>2</v>
      </c>
      <c r="P15" s="68">
        <v>5</v>
      </c>
      <c r="Q15" s="69">
        <v>22</v>
      </c>
      <c r="R15" s="70">
        <v>113</v>
      </c>
      <c r="S15" s="68">
        <v>1</v>
      </c>
      <c r="T15" s="69">
        <v>3</v>
      </c>
      <c r="U15" s="70">
        <v>4</v>
      </c>
      <c r="V15" s="68"/>
      <c r="W15" s="69"/>
      <c r="X15" s="70"/>
      <c r="Y15" s="71">
        <f t="shared" si="0"/>
        <v>8</v>
      </c>
      <c r="Z15" s="72">
        <f t="shared" si="1"/>
        <v>32</v>
      </c>
      <c r="AA15" s="73">
        <f t="shared" si="2"/>
        <v>145</v>
      </c>
      <c r="AB15" s="74">
        <f t="shared" si="3"/>
        <v>185</v>
      </c>
    </row>
    <row r="16" spans="1:28" s="75" customFormat="1" ht="25.5">
      <c r="A16" s="102"/>
      <c r="B16" s="66" t="s">
        <v>94</v>
      </c>
      <c r="C16" s="67" t="s">
        <v>16</v>
      </c>
      <c r="D16" s="68"/>
      <c r="E16" s="69"/>
      <c r="F16" s="70"/>
      <c r="G16" s="68"/>
      <c r="H16" s="69"/>
      <c r="I16" s="70">
        <v>2</v>
      </c>
      <c r="J16" s="68"/>
      <c r="K16" s="69"/>
      <c r="L16" s="70"/>
      <c r="M16" s="68"/>
      <c r="N16" s="69"/>
      <c r="O16" s="70"/>
      <c r="P16" s="68"/>
      <c r="Q16" s="69"/>
      <c r="R16" s="70">
        <v>3</v>
      </c>
      <c r="S16" s="68"/>
      <c r="T16" s="69"/>
      <c r="U16" s="70">
        <v>2</v>
      </c>
      <c r="V16" s="68"/>
      <c r="W16" s="69"/>
      <c r="X16" s="70"/>
      <c r="Y16" s="71">
        <f t="shared" si="0"/>
        <v>0</v>
      </c>
      <c r="Z16" s="72">
        <f t="shared" si="1"/>
        <v>0</v>
      </c>
      <c r="AA16" s="73">
        <f t="shared" si="2"/>
        <v>7</v>
      </c>
      <c r="AB16" s="74">
        <f t="shared" si="3"/>
        <v>7</v>
      </c>
    </row>
    <row r="17" spans="1:28" s="75" customFormat="1" ht="12.75">
      <c r="A17" s="102"/>
      <c r="B17" s="66" t="s">
        <v>36</v>
      </c>
      <c r="C17" s="67" t="s">
        <v>16</v>
      </c>
      <c r="D17" s="68">
        <v>1</v>
      </c>
      <c r="E17" s="69">
        <v>6</v>
      </c>
      <c r="F17" s="70">
        <v>28</v>
      </c>
      <c r="G17" s="68">
        <v>7</v>
      </c>
      <c r="H17" s="69">
        <v>13</v>
      </c>
      <c r="I17" s="70">
        <v>172</v>
      </c>
      <c r="J17" s="68"/>
      <c r="K17" s="69"/>
      <c r="L17" s="70"/>
      <c r="M17" s="68"/>
      <c r="N17" s="69"/>
      <c r="O17" s="70">
        <v>1</v>
      </c>
      <c r="P17" s="68">
        <v>18</v>
      </c>
      <c r="Q17" s="69">
        <v>36</v>
      </c>
      <c r="R17" s="70">
        <v>133</v>
      </c>
      <c r="S17" s="68"/>
      <c r="T17" s="69"/>
      <c r="U17" s="70"/>
      <c r="V17" s="68"/>
      <c r="W17" s="69"/>
      <c r="X17" s="70"/>
      <c r="Y17" s="71">
        <f t="shared" si="0"/>
        <v>26</v>
      </c>
      <c r="Z17" s="72">
        <f t="shared" si="1"/>
        <v>55</v>
      </c>
      <c r="AA17" s="73">
        <f t="shared" si="2"/>
        <v>334</v>
      </c>
      <c r="AB17" s="74">
        <f t="shared" si="3"/>
        <v>415</v>
      </c>
    </row>
    <row r="18" spans="1:28" s="75" customFormat="1" ht="12.75">
      <c r="A18" s="103"/>
      <c r="B18" s="66" t="s">
        <v>37</v>
      </c>
      <c r="C18" s="67" t="s">
        <v>16</v>
      </c>
      <c r="D18" s="68">
        <v>6</v>
      </c>
      <c r="E18" s="69">
        <v>10</v>
      </c>
      <c r="F18" s="70">
        <v>36</v>
      </c>
      <c r="G18" s="68">
        <v>1</v>
      </c>
      <c r="H18" s="69">
        <v>4</v>
      </c>
      <c r="I18" s="70">
        <v>54</v>
      </c>
      <c r="J18" s="68"/>
      <c r="K18" s="69"/>
      <c r="L18" s="70"/>
      <c r="M18" s="68">
        <v>2</v>
      </c>
      <c r="N18" s="69">
        <v>3</v>
      </c>
      <c r="O18" s="70">
        <v>10</v>
      </c>
      <c r="P18" s="68">
        <v>13</v>
      </c>
      <c r="Q18" s="69">
        <v>23</v>
      </c>
      <c r="R18" s="70">
        <v>141</v>
      </c>
      <c r="S18" s="68">
        <v>8</v>
      </c>
      <c r="T18" s="69">
        <v>15</v>
      </c>
      <c r="U18" s="70">
        <v>104</v>
      </c>
      <c r="V18" s="68"/>
      <c r="W18" s="69"/>
      <c r="X18" s="70"/>
      <c r="Y18" s="71">
        <f t="shared" si="0"/>
        <v>30</v>
      </c>
      <c r="Z18" s="72">
        <f t="shared" si="1"/>
        <v>55</v>
      </c>
      <c r="AA18" s="73">
        <f t="shared" si="2"/>
        <v>345</v>
      </c>
      <c r="AB18" s="74">
        <f t="shared" si="3"/>
        <v>430</v>
      </c>
    </row>
    <row r="19" spans="1:28" s="75" customFormat="1" ht="12.75">
      <c r="A19" s="103"/>
      <c r="B19" s="66" t="s">
        <v>38</v>
      </c>
      <c r="C19" s="67" t="s">
        <v>16</v>
      </c>
      <c r="D19" s="68"/>
      <c r="E19" s="69"/>
      <c r="F19" s="70">
        <v>1</v>
      </c>
      <c r="G19" s="68">
        <v>1</v>
      </c>
      <c r="H19" s="69"/>
      <c r="I19" s="70"/>
      <c r="J19" s="68"/>
      <c r="K19" s="69"/>
      <c r="L19" s="70"/>
      <c r="M19" s="68">
        <v>1</v>
      </c>
      <c r="N19" s="69"/>
      <c r="O19" s="70">
        <v>1</v>
      </c>
      <c r="P19" s="68">
        <v>3</v>
      </c>
      <c r="Q19" s="69"/>
      <c r="R19" s="70">
        <v>1</v>
      </c>
      <c r="S19" s="68">
        <v>1</v>
      </c>
      <c r="T19" s="69"/>
      <c r="U19" s="70"/>
      <c r="V19" s="68"/>
      <c r="W19" s="69"/>
      <c r="X19" s="70"/>
      <c r="Y19" s="71">
        <f t="shared" si="0"/>
        <v>6</v>
      </c>
      <c r="Z19" s="72">
        <f t="shared" si="1"/>
        <v>0</v>
      </c>
      <c r="AA19" s="73">
        <f t="shared" si="2"/>
        <v>3</v>
      </c>
      <c r="AB19" s="74">
        <f t="shared" si="3"/>
        <v>9</v>
      </c>
    </row>
    <row r="20" spans="1:28" s="75" customFormat="1" ht="12.75">
      <c r="A20" s="65"/>
      <c r="B20" s="66" t="s">
        <v>39</v>
      </c>
      <c r="C20" s="67" t="s">
        <v>16</v>
      </c>
      <c r="D20" s="68">
        <v>20</v>
      </c>
      <c r="E20" s="69">
        <v>4</v>
      </c>
      <c r="F20" s="70">
        <v>36</v>
      </c>
      <c r="G20" s="68">
        <v>1</v>
      </c>
      <c r="H20" s="69">
        <v>1</v>
      </c>
      <c r="I20" s="70">
        <v>31</v>
      </c>
      <c r="J20" s="68"/>
      <c r="K20" s="69"/>
      <c r="L20" s="70"/>
      <c r="M20" s="68"/>
      <c r="N20" s="69"/>
      <c r="O20" s="70"/>
      <c r="P20" s="68">
        <v>26</v>
      </c>
      <c r="Q20" s="69">
        <v>24</v>
      </c>
      <c r="R20" s="70">
        <v>167</v>
      </c>
      <c r="S20" s="68"/>
      <c r="T20" s="69"/>
      <c r="U20" s="70"/>
      <c r="V20" s="68"/>
      <c r="W20" s="69"/>
      <c r="X20" s="70"/>
      <c r="Y20" s="71">
        <f t="shared" si="0"/>
        <v>47</v>
      </c>
      <c r="Z20" s="72">
        <f t="shared" si="1"/>
        <v>29</v>
      </c>
      <c r="AA20" s="73">
        <f t="shared" si="2"/>
        <v>234</v>
      </c>
      <c r="AB20" s="74">
        <f t="shared" si="3"/>
        <v>310</v>
      </c>
    </row>
    <row r="21" spans="1:28" s="75" customFormat="1" ht="12.75">
      <c r="A21" s="65"/>
      <c r="B21" s="66" t="s">
        <v>40</v>
      </c>
      <c r="C21" s="67" t="s">
        <v>16</v>
      </c>
      <c r="D21" s="68">
        <v>20</v>
      </c>
      <c r="E21" s="69">
        <v>42</v>
      </c>
      <c r="F21" s="70">
        <v>347</v>
      </c>
      <c r="G21" s="68">
        <v>7</v>
      </c>
      <c r="H21" s="69">
        <v>4</v>
      </c>
      <c r="I21" s="70">
        <v>231</v>
      </c>
      <c r="J21" s="68"/>
      <c r="K21" s="69"/>
      <c r="L21" s="70">
        <v>1</v>
      </c>
      <c r="M21" s="68">
        <v>2</v>
      </c>
      <c r="N21" s="69"/>
      <c r="O21" s="70">
        <v>2</v>
      </c>
      <c r="P21" s="68">
        <v>53</v>
      </c>
      <c r="Q21" s="69">
        <v>55</v>
      </c>
      <c r="R21" s="70">
        <v>1090</v>
      </c>
      <c r="S21" s="68"/>
      <c r="T21" s="69">
        <v>3</v>
      </c>
      <c r="U21" s="70"/>
      <c r="V21" s="68"/>
      <c r="W21" s="69"/>
      <c r="X21" s="70"/>
      <c r="Y21" s="71">
        <f t="shared" si="0"/>
        <v>82</v>
      </c>
      <c r="Z21" s="72">
        <f t="shared" si="1"/>
        <v>104</v>
      </c>
      <c r="AA21" s="73">
        <f t="shared" si="2"/>
        <v>1671</v>
      </c>
      <c r="AB21" s="74">
        <f t="shared" si="3"/>
        <v>1857</v>
      </c>
    </row>
    <row r="22" spans="1:28" ht="31.5">
      <c r="A22" s="27"/>
      <c r="B22" s="28" t="s">
        <v>76</v>
      </c>
      <c r="C22" s="29" t="s">
        <v>16</v>
      </c>
      <c r="D22" s="30">
        <f>SUM(D9:D21)</f>
        <v>208</v>
      </c>
      <c r="E22" s="30">
        <f aca="true" t="shared" si="4" ref="E22:X22">SUM(E9:E21)</f>
        <v>393</v>
      </c>
      <c r="F22" s="30">
        <f t="shared" si="4"/>
        <v>2707</v>
      </c>
      <c r="G22" s="30">
        <f t="shared" si="4"/>
        <v>61</v>
      </c>
      <c r="H22" s="30">
        <f t="shared" si="4"/>
        <v>232</v>
      </c>
      <c r="I22" s="30">
        <f t="shared" si="4"/>
        <v>3727</v>
      </c>
      <c r="J22" s="30">
        <f t="shared" si="4"/>
        <v>0</v>
      </c>
      <c r="K22" s="30">
        <f t="shared" si="4"/>
        <v>0</v>
      </c>
      <c r="L22" s="30">
        <f t="shared" si="4"/>
        <v>4</v>
      </c>
      <c r="M22" s="30">
        <f t="shared" si="4"/>
        <v>19</v>
      </c>
      <c r="N22" s="30">
        <f t="shared" si="4"/>
        <v>48</v>
      </c>
      <c r="O22" s="30">
        <f t="shared" si="4"/>
        <v>107</v>
      </c>
      <c r="P22" s="30">
        <f t="shared" si="4"/>
        <v>516</v>
      </c>
      <c r="Q22" s="30">
        <f t="shared" si="4"/>
        <v>902</v>
      </c>
      <c r="R22" s="30">
        <f t="shared" si="4"/>
        <v>7653</v>
      </c>
      <c r="S22" s="30">
        <f t="shared" si="4"/>
        <v>18</v>
      </c>
      <c r="T22" s="30">
        <f t="shared" si="4"/>
        <v>35</v>
      </c>
      <c r="U22" s="30">
        <f t="shared" si="4"/>
        <v>254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1">
        <f t="shared" si="0"/>
        <v>822</v>
      </c>
      <c r="Z22" s="32">
        <f t="shared" si="1"/>
        <v>1610</v>
      </c>
      <c r="AA22" s="33">
        <f t="shared" si="2"/>
        <v>14452</v>
      </c>
      <c r="AB22" s="34">
        <f t="shared" si="3"/>
        <v>16884</v>
      </c>
    </row>
    <row r="23" spans="1:28" ht="31.5">
      <c r="A23" s="35"/>
      <c r="B23" s="36" t="s">
        <v>25</v>
      </c>
      <c r="C23" s="19" t="s">
        <v>63</v>
      </c>
      <c r="D23" s="20"/>
      <c r="E23" s="21"/>
      <c r="F23" s="22"/>
      <c r="G23" s="20"/>
      <c r="H23" s="21"/>
      <c r="I23" s="22"/>
      <c r="J23" s="20"/>
      <c r="K23" s="21"/>
      <c r="L23" s="22"/>
      <c r="M23" s="20"/>
      <c r="N23" s="21"/>
      <c r="O23" s="22"/>
      <c r="P23" s="20"/>
      <c r="Q23" s="21"/>
      <c r="R23" s="22"/>
      <c r="S23" s="20"/>
      <c r="T23" s="21"/>
      <c r="U23" s="22"/>
      <c r="V23" s="20"/>
      <c r="W23" s="21"/>
      <c r="X23" s="22"/>
      <c r="Y23" s="23">
        <f t="shared" si="0"/>
        <v>0</v>
      </c>
      <c r="Z23" s="24">
        <f t="shared" si="1"/>
        <v>0</v>
      </c>
      <c r="AA23" s="25">
        <f t="shared" si="2"/>
        <v>0</v>
      </c>
      <c r="AB23" s="26">
        <f t="shared" si="3"/>
        <v>0</v>
      </c>
    </row>
    <row r="24" spans="1:28" s="75" customFormat="1" ht="12.75">
      <c r="A24" s="65"/>
      <c r="B24" s="66" t="s">
        <v>98</v>
      </c>
      <c r="C24" s="67" t="s">
        <v>63</v>
      </c>
      <c r="D24" s="68">
        <v>1</v>
      </c>
      <c r="E24" s="69">
        <v>15</v>
      </c>
      <c r="F24" s="70">
        <v>218</v>
      </c>
      <c r="G24" s="68">
        <v>1</v>
      </c>
      <c r="H24" s="69">
        <v>7</v>
      </c>
      <c r="I24" s="70">
        <v>247</v>
      </c>
      <c r="J24" s="68"/>
      <c r="K24" s="69"/>
      <c r="L24" s="70"/>
      <c r="M24" s="68"/>
      <c r="N24" s="69"/>
      <c r="O24" s="70"/>
      <c r="P24" s="68">
        <v>23</v>
      </c>
      <c r="Q24" s="69">
        <v>56</v>
      </c>
      <c r="R24" s="70">
        <v>736</v>
      </c>
      <c r="S24" s="68">
        <v>1</v>
      </c>
      <c r="T24" s="69">
        <v>1</v>
      </c>
      <c r="U24" s="70">
        <v>17</v>
      </c>
      <c r="V24" s="68"/>
      <c r="W24" s="69"/>
      <c r="X24" s="70"/>
      <c r="Y24" s="71">
        <f t="shared" si="0"/>
        <v>26</v>
      </c>
      <c r="Z24" s="72">
        <f t="shared" si="1"/>
        <v>79</v>
      </c>
      <c r="AA24" s="73">
        <f t="shared" si="2"/>
        <v>1218</v>
      </c>
      <c r="AB24" s="74">
        <f t="shared" si="3"/>
        <v>1323</v>
      </c>
    </row>
    <row r="25" spans="1:28" s="75" customFormat="1" ht="12.75">
      <c r="A25" s="65"/>
      <c r="B25" s="66" t="s">
        <v>21</v>
      </c>
      <c r="C25" s="67" t="s">
        <v>63</v>
      </c>
      <c r="D25" s="68">
        <v>8</v>
      </c>
      <c r="E25" s="69">
        <v>18</v>
      </c>
      <c r="F25" s="70">
        <v>207</v>
      </c>
      <c r="G25" s="68"/>
      <c r="H25" s="69">
        <v>5</v>
      </c>
      <c r="I25" s="70">
        <v>46</v>
      </c>
      <c r="J25" s="68"/>
      <c r="K25" s="69"/>
      <c r="L25" s="70"/>
      <c r="M25" s="68"/>
      <c r="N25" s="69"/>
      <c r="O25" s="70"/>
      <c r="P25" s="68">
        <v>21</v>
      </c>
      <c r="Q25" s="69">
        <v>29</v>
      </c>
      <c r="R25" s="70">
        <v>593</v>
      </c>
      <c r="S25" s="68">
        <v>1</v>
      </c>
      <c r="T25" s="69">
        <v>7</v>
      </c>
      <c r="U25" s="70">
        <v>104</v>
      </c>
      <c r="V25" s="68"/>
      <c r="W25" s="69"/>
      <c r="X25" s="70"/>
      <c r="Y25" s="71">
        <f t="shared" si="0"/>
        <v>30</v>
      </c>
      <c r="Z25" s="72">
        <f t="shared" si="1"/>
        <v>59</v>
      </c>
      <c r="AA25" s="73">
        <f t="shared" si="2"/>
        <v>950</v>
      </c>
      <c r="AB25" s="74">
        <f t="shared" si="3"/>
        <v>1039</v>
      </c>
    </row>
    <row r="26" spans="1:28" s="75" customFormat="1" ht="12.75">
      <c r="A26" s="104"/>
      <c r="B26" s="66" t="s">
        <v>20</v>
      </c>
      <c r="C26" s="67" t="s">
        <v>63</v>
      </c>
      <c r="D26" s="68">
        <v>14</v>
      </c>
      <c r="E26" s="69">
        <v>8</v>
      </c>
      <c r="F26" s="70">
        <v>109</v>
      </c>
      <c r="G26" s="68">
        <v>3</v>
      </c>
      <c r="H26" s="69">
        <v>14</v>
      </c>
      <c r="I26" s="70">
        <v>236</v>
      </c>
      <c r="J26" s="68"/>
      <c r="K26" s="69"/>
      <c r="L26" s="70"/>
      <c r="M26" s="68"/>
      <c r="N26" s="69"/>
      <c r="O26" s="70">
        <v>7</v>
      </c>
      <c r="P26" s="68">
        <v>18</v>
      </c>
      <c r="Q26" s="69">
        <v>32</v>
      </c>
      <c r="R26" s="70">
        <v>333</v>
      </c>
      <c r="S26" s="68">
        <v>2</v>
      </c>
      <c r="T26" s="69">
        <v>2</v>
      </c>
      <c r="U26" s="70">
        <v>36</v>
      </c>
      <c r="V26" s="68"/>
      <c r="W26" s="69"/>
      <c r="X26" s="70"/>
      <c r="Y26" s="71">
        <f t="shared" si="0"/>
        <v>37</v>
      </c>
      <c r="Z26" s="72">
        <f t="shared" si="1"/>
        <v>56</v>
      </c>
      <c r="AA26" s="73">
        <f t="shared" si="2"/>
        <v>721</v>
      </c>
      <c r="AB26" s="74">
        <f t="shared" si="3"/>
        <v>814</v>
      </c>
    </row>
    <row r="27" spans="1:28" s="75" customFormat="1" ht="12.75">
      <c r="A27" s="65"/>
      <c r="B27" s="66" t="s">
        <v>45</v>
      </c>
      <c r="C27" s="67" t="s">
        <v>63</v>
      </c>
      <c r="D27" s="68">
        <v>9</v>
      </c>
      <c r="E27" s="69">
        <v>64</v>
      </c>
      <c r="F27" s="70">
        <v>567</v>
      </c>
      <c r="G27" s="68"/>
      <c r="H27" s="69"/>
      <c r="I27" s="70">
        <v>28</v>
      </c>
      <c r="J27" s="68"/>
      <c r="K27" s="69"/>
      <c r="L27" s="70"/>
      <c r="M27" s="68">
        <v>1</v>
      </c>
      <c r="N27" s="69">
        <v>1</v>
      </c>
      <c r="O27" s="70">
        <v>14</v>
      </c>
      <c r="P27" s="68">
        <v>32</v>
      </c>
      <c r="Q27" s="69">
        <v>115</v>
      </c>
      <c r="R27" s="70">
        <v>1341</v>
      </c>
      <c r="S27" s="68">
        <v>1</v>
      </c>
      <c r="T27" s="69">
        <v>2</v>
      </c>
      <c r="U27" s="70">
        <v>27</v>
      </c>
      <c r="V27" s="68"/>
      <c r="W27" s="69"/>
      <c r="X27" s="70"/>
      <c r="Y27" s="71">
        <f t="shared" si="0"/>
        <v>43</v>
      </c>
      <c r="Z27" s="72">
        <f t="shared" si="1"/>
        <v>182</v>
      </c>
      <c r="AA27" s="73">
        <f t="shared" si="2"/>
        <v>1977</v>
      </c>
      <c r="AB27" s="74">
        <f t="shared" si="3"/>
        <v>2202</v>
      </c>
    </row>
    <row r="28" spans="1:28" ht="32.25" thickBot="1">
      <c r="A28" s="37"/>
      <c r="B28" s="38" t="s">
        <v>89</v>
      </c>
      <c r="C28" s="39" t="s">
        <v>63</v>
      </c>
      <c r="D28" s="40">
        <f>SUM(D24:D27)</f>
        <v>32</v>
      </c>
      <c r="E28" s="40">
        <f aca="true" t="shared" si="5" ref="E28:X28">SUM(E24:E27)</f>
        <v>105</v>
      </c>
      <c r="F28" s="40">
        <f t="shared" si="5"/>
        <v>1101</v>
      </c>
      <c r="G28" s="40">
        <f t="shared" si="5"/>
        <v>4</v>
      </c>
      <c r="H28" s="40">
        <f t="shared" si="5"/>
        <v>26</v>
      </c>
      <c r="I28" s="40">
        <f t="shared" si="5"/>
        <v>557</v>
      </c>
      <c r="J28" s="40">
        <f t="shared" si="5"/>
        <v>0</v>
      </c>
      <c r="K28" s="40">
        <f t="shared" si="5"/>
        <v>0</v>
      </c>
      <c r="L28" s="40">
        <f t="shared" si="5"/>
        <v>0</v>
      </c>
      <c r="M28" s="40">
        <f t="shared" si="5"/>
        <v>1</v>
      </c>
      <c r="N28" s="40">
        <f t="shared" si="5"/>
        <v>1</v>
      </c>
      <c r="O28" s="40">
        <f t="shared" si="5"/>
        <v>21</v>
      </c>
      <c r="P28" s="40">
        <f t="shared" si="5"/>
        <v>94</v>
      </c>
      <c r="Q28" s="40">
        <f t="shared" si="5"/>
        <v>232</v>
      </c>
      <c r="R28" s="40">
        <f t="shared" si="5"/>
        <v>3003</v>
      </c>
      <c r="S28" s="40">
        <f t="shared" si="5"/>
        <v>5</v>
      </c>
      <c r="T28" s="40">
        <f t="shared" si="5"/>
        <v>12</v>
      </c>
      <c r="U28" s="40">
        <f t="shared" si="5"/>
        <v>184</v>
      </c>
      <c r="V28" s="40">
        <f t="shared" si="5"/>
        <v>0</v>
      </c>
      <c r="W28" s="40">
        <f t="shared" si="5"/>
        <v>0</v>
      </c>
      <c r="X28" s="40">
        <f t="shared" si="5"/>
        <v>0</v>
      </c>
      <c r="Y28" s="48">
        <f t="shared" si="0"/>
        <v>136</v>
      </c>
      <c r="Z28" s="47">
        <f t="shared" si="1"/>
        <v>376</v>
      </c>
      <c r="AA28" s="49">
        <f t="shared" si="2"/>
        <v>4866</v>
      </c>
      <c r="AB28" s="50">
        <f t="shared" si="3"/>
        <v>5378</v>
      </c>
    </row>
    <row r="29" spans="1:28" ht="36.75" thickBot="1">
      <c r="A29" s="107"/>
      <c r="B29" s="91" t="s">
        <v>92</v>
      </c>
      <c r="C29" s="92"/>
      <c r="D29" s="111">
        <f>D28+D22</f>
        <v>240</v>
      </c>
      <c r="E29" s="111">
        <f aca="true" t="shared" si="6" ref="E29:X29">E28+E22</f>
        <v>498</v>
      </c>
      <c r="F29" s="112">
        <f t="shared" si="6"/>
        <v>3808</v>
      </c>
      <c r="G29" s="110">
        <f t="shared" si="6"/>
        <v>65</v>
      </c>
      <c r="H29" s="111">
        <f t="shared" si="6"/>
        <v>258</v>
      </c>
      <c r="I29" s="113">
        <f t="shared" si="6"/>
        <v>4284</v>
      </c>
      <c r="J29" s="111">
        <f t="shared" si="6"/>
        <v>0</v>
      </c>
      <c r="K29" s="111">
        <f t="shared" si="6"/>
        <v>0</v>
      </c>
      <c r="L29" s="112">
        <f t="shared" si="6"/>
        <v>4</v>
      </c>
      <c r="M29" s="110">
        <f t="shared" si="6"/>
        <v>20</v>
      </c>
      <c r="N29" s="111">
        <f t="shared" si="6"/>
        <v>49</v>
      </c>
      <c r="O29" s="113">
        <f t="shared" si="6"/>
        <v>128</v>
      </c>
      <c r="P29" s="111">
        <f t="shared" si="6"/>
        <v>610</v>
      </c>
      <c r="Q29" s="111">
        <f t="shared" si="6"/>
        <v>1134</v>
      </c>
      <c r="R29" s="112">
        <f t="shared" si="6"/>
        <v>10656</v>
      </c>
      <c r="S29" s="110">
        <f t="shared" si="6"/>
        <v>23</v>
      </c>
      <c r="T29" s="111">
        <f t="shared" si="6"/>
        <v>47</v>
      </c>
      <c r="U29" s="113">
        <f t="shared" si="6"/>
        <v>438</v>
      </c>
      <c r="V29" s="111">
        <f t="shared" si="6"/>
        <v>0</v>
      </c>
      <c r="W29" s="111">
        <f t="shared" si="6"/>
        <v>0</v>
      </c>
      <c r="X29" s="111">
        <f t="shared" si="6"/>
        <v>0</v>
      </c>
      <c r="Y29" s="110">
        <f t="shared" si="0"/>
        <v>958</v>
      </c>
      <c r="Z29" s="108">
        <f t="shared" si="1"/>
        <v>1986</v>
      </c>
      <c r="AA29" s="109">
        <f t="shared" si="2"/>
        <v>19318</v>
      </c>
      <c r="AB29" s="92">
        <f t="shared" si="3"/>
        <v>22262</v>
      </c>
    </row>
    <row r="30" spans="24:26" ht="12.75">
      <c r="X30" s="52"/>
      <c r="Y30" s="53"/>
      <c r="Z30" s="2"/>
    </row>
    <row r="31" spans="2:26" ht="15.75" thickBot="1">
      <c r="B31" s="98" t="s">
        <v>69</v>
      </c>
      <c r="X31" s="52"/>
      <c r="Y31" s="53"/>
      <c r="Z31" s="2"/>
    </row>
    <row r="32" spans="2:28" ht="15" thickBot="1">
      <c r="B32" s="124" t="s">
        <v>70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</row>
    <row r="33" spans="2:28" ht="15" thickBot="1">
      <c r="B33" s="127" t="s">
        <v>71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</row>
    <row r="34" spans="2:28" ht="15" thickBot="1">
      <c r="B34" s="121" t="s">
        <v>72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</row>
    <row r="226" ht="12.75">
      <c r="AC226" s="1"/>
    </row>
    <row r="227" ht="12.75">
      <c r="AC227" s="1"/>
    </row>
    <row r="228" ht="12.75">
      <c r="AC228" s="1"/>
    </row>
    <row r="229" ht="12.75">
      <c r="AC229" s="1"/>
    </row>
    <row r="230" ht="12.75">
      <c r="AC230" s="1"/>
    </row>
    <row r="231" ht="12.75">
      <c r="AC231" s="1"/>
    </row>
    <row r="232" ht="12.75">
      <c r="AC232" s="1"/>
    </row>
    <row r="233" ht="12.75">
      <c r="AC233" s="1"/>
    </row>
    <row r="234" ht="12.75">
      <c r="AC234" s="1"/>
    </row>
    <row r="235" ht="12.75">
      <c r="AC235" s="1"/>
    </row>
    <row r="236" ht="12.75">
      <c r="AC236" s="1"/>
    </row>
    <row r="237" ht="12.75">
      <c r="AC237" s="1"/>
    </row>
    <row r="238" ht="12.75">
      <c r="AC238" s="1"/>
    </row>
    <row r="239" ht="12.75">
      <c r="AC239" s="1"/>
    </row>
    <row r="240" ht="12.75">
      <c r="AC240" s="1"/>
    </row>
    <row r="241" ht="12.75">
      <c r="AC241" s="1"/>
    </row>
    <row r="242" ht="12.75">
      <c r="AC242" s="1"/>
    </row>
    <row r="243" ht="12.75">
      <c r="AC243" s="1"/>
    </row>
    <row r="244" ht="12.75">
      <c r="AC244" s="1"/>
    </row>
    <row r="245" ht="12.75">
      <c r="AC245" s="1"/>
    </row>
    <row r="246" ht="12.75">
      <c r="AC246" s="1"/>
    </row>
    <row r="247" ht="12.75">
      <c r="AC247" s="1"/>
    </row>
    <row r="248" ht="12.75">
      <c r="AC248" s="1"/>
    </row>
    <row r="249" ht="12.75">
      <c r="AC249" s="1"/>
    </row>
    <row r="250" ht="12.75">
      <c r="AC250" s="1"/>
    </row>
    <row r="251" ht="12.75">
      <c r="AC251" s="1"/>
    </row>
    <row r="252" ht="12.75">
      <c r="AC252" s="1"/>
    </row>
    <row r="253" ht="12.75">
      <c r="AC253" s="1"/>
    </row>
    <row r="254" ht="12.75">
      <c r="AC254" s="1"/>
    </row>
    <row r="255" ht="12.75">
      <c r="AC255" s="1"/>
    </row>
    <row r="256" ht="12.75">
      <c r="AC256" s="1"/>
    </row>
    <row r="257" ht="12.75">
      <c r="AC257" s="1"/>
    </row>
  </sheetData>
  <mergeCells count="14">
    <mergeCell ref="A1:AB1"/>
    <mergeCell ref="A2:AB4"/>
    <mergeCell ref="B34:AB34"/>
    <mergeCell ref="B32:AB32"/>
    <mergeCell ref="B33:AB33"/>
    <mergeCell ref="Y5:AA5"/>
    <mergeCell ref="AB5:AB6"/>
    <mergeCell ref="D5:F5"/>
    <mergeCell ref="G5:I5"/>
    <mergeCell ref="V5:X5"/>
    <mergeCell ref="J5:L5"/>
    <mergeCell ref="M5:O5"/>
    <mergeCell ref="P5:R5"/>
    <mergeCell ref="S5:U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Архангельский фонд "Поиск"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Ивлев Игорь Иванович</dc:creator>
  <cp:keywords/>
  <dc:description/>
  <cp:lastModifiedBy>Ивлев Игорь Иванович</cp:lastModifiedBy>
  <cp:lastPrinted>2002-07-10T07:19:41Z</cp:lastPrinted>
  <dcterms:created xsi:type="dcterms:W3CDTF">2002-05-23T16:49:22Z</dcterms:created>
  <dcterms:modified xsi:type="dcterms:W3CDTF">2002-12-12T13:35:16Z</dcterms:modified>
  <cp:category/>
  <cp:version/>
  <cp:contentType/>
  <cp:contentStatus/>
</cp:coreProperties>
</file>